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9055ffa773fd32/Desktop/"/>
    </mc:Choice>
  </mc:AlternateContent>
  <xr:revisionPtr revIDLastSave="1" documentId="13_ncr:1_{99911F95-547C-4E61-B5B7-6F77342DB1E9}" xr6:coauthVersionLast="47" xr6:coauthVersionMax="47" xr10:uidLastSave="{A9DB478B-DC12-4917-882F-A895A2963D43}"/>
  <bookViews>
    <workbookView xWindow="-108" yWindow="-108" windowWidth="23256" windowHeight="12456" xr2:uid="{00000000-000D-0000-FFFF-FFFF00000000}"/>
  </bookViews>
  <sheets>
    <sheet name="Schválený_rozpočet_PO" sheetId="6" r:id="rId1"/>
  </sheets>
  <definedNames>
    <definedName name="_xlnm.Print_Area" localSheetId="0">Schválený_rozpočet_PO!$A$1:$G$67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6" l="1"/>
  <c r="F49" i="6" l="1"/>
  <c r="F39" i="6"/>
  <c r="F30" i="6"/>
  <c r="E49" i="6"/>
  <c r="E28" i="6" s="1"/>
  <c r="D49" i="6"/>
  <c r="D30" i="6"/>
  <c r="F21" i="6"/>
  <c r="F20" i="6" s="1"/>
  <c r="F11" i="6"/>
  <c r="E20" i="6"/>
  <c r="E11" i="6"/>
  <c r="D21" i="6"/>
  <c r="D20" i="6" s="1"/>
  <c r="D11" i="6"/>
  <c r="D28" i="6" l="1"/>
  <c r="D10" i="6"/>
  <c r="F10" i="6"/>
  <c r="F28" i="6"/>
  <c r="E10" i="6"/>
  <c r="G45" i="6"/>
  <c r="G46" i="6"/>
  <c r="G52" i="6" l="1"/>
  <c r="G51" i="6"/>
  <c r="G50" i="6"/>
  <c r="G42" i="6"/>
  <c r="G41" i="6"/>
  <c r="G40" i="6"/>
  <c r="G34" i="6"/>
  <c r="G33" i="6"/>
  <c r="G32" i="6"/>
  <c r="G31" i="6"/>
  <c r="G25" i="6"/>
  <c r="G24" i="6"/>
  <c r="G23" i="6"/>
  <c r="G22" i="6"/>
  <c r="G17" i="6"/>
  <c r="G16" i="6"/>
  <c r="G15" i="6"/>
  <c r="G14" i="6"/>
  <c r="G13" i="6"/>
  <c r="F61" i="6" l="1"/>
  <c r="E61" i="6"/>
  <c r="D61" i="6"/>
  <c r="G21" i="6"/>
  <c r="C21" i="6"/>
  <c r="C20" i="6" s="1"/>
  <c r="C11" i="6"/>
  <c r="C10" i="6" l="1"/>
  <c r="G61" i="6"/>
  <c r="C61" i="6"/>
  <c r="G58" i="6"/>
  <c r="F57" i="6"/>
  <c r="E57" i="6"/>
  <c r="D57" i="6"/>
  <c r="G57" i="6" s="1"/>
  <c r="C57" i="6"/>
  <c r="G55" i="6"/>
  <c r="G54" i="6"/>
  <c r="G53" i="6"/>
  <c r="G49" i="6"/>
  <c r="C49" i="6"/>
  <c r="G48" i="6"/>
  <c r="G47" i="6"/>
  <c r="G44" i="6"/>
  <c r="G43" i="6"/>
  <c r="G39" i="6"/>
  <c r="G38" i="6"/>
  <c r="G37" i="6"/>
  <c r="G36" i="6"/>
  <c r="G35" i="6"/>
  <c r="C30" i="6"/>
  <c r="G29" i="6"/>
  <c r="G27" i="6"/>
  <c r="G26" i="6"/>
  <c r="G20" i="6"/>
  <c r="G19" i="6"/>
  <c r="G18" i="6"/>
  <c r="G12" i="6"/>
  <c r="G11" i="6"/>
  <c r="C28" i="6" l="1"/>
  <c r="C59" i="6" s="1"/>
  <c r="C60" i="6" s="1"/>
  <c r="F59" i="6"/>
  <c r="F60" i="6" s="1"/>
  <c r="G30" i="6"/>
  <c r="D59" i="6"/>
  <c r="E59" i="6"/>
  <c r="E60" i="6" s="1"/>
  <c r="G28" i="6"/>
  <c r="G10" i="6"/>
  <c r="D60" i="6" l="1"/>
  <c r="G60" i="6" s="1"/>
  <c r="G59" i="6"/>
</calcChain>
</file>

<file path=xl/sharedStrings.xml><?xml version="1.0" encoding="utf-8"?>
<sst xmlns="http://schemas.openxmlformats.org/spreadsheetml/2006/main" count="83" uniqueCount="79">
  <si>
    <t>v tis. Kč</t>
  </si>
  <si>
    <t>Stanovisko odvětvového odboru:</t>
  </si>
  <si>
    <t>Výnosy z hlavní činnosti</t>
  </si>
  <si>
    <t>601-647</t>
  </si>
  <si>
    <t>SÚ</t>
  </si>
  <si>
    <t>Výnosy z doplňkové činnosti</t>
  </si>
  <si>
    <t>VÝNOSY CELKEM</t>
  </si>
  <si>
    <t>601-672</t>
  </si>
  <si>
    <t>601-649</t>
  </si>
  <si>
    <t>Finanční výnosy</t>
  </si>
  <si>
    <t>661-669</t>
  </si>
  <si>
    <t>Výnosy z transferů</t>
  </si>
  <si>
    <t>671-672</t>
  </si>
  <si>
    <t>NÁKLADY CELKEM</t>
  </si>
  <si>
    <t xml:space="preserve">Spotřeba materiálu </t>
  </si>
  <si>
    <t>Spotřeba energie</t>
  </si>
  <si>
    <t xml:space="preserve">              voda</t>
  </si>
  <si>
    <t xml:space="preserve">              plyn</t>
  </si>
  <si>
    <t>Opravy a udržování</t>
  </si>
  <si>
    <t>Cestovné</t>
  </si>
  <si>
    <t>Náklady na reprezentaci</t>
  </si>
  <si>
    <t>513</t>
  </si>
  <si>
    <t>Ostatní služby</t>
  </si>
  <si>
    <t>Ostatní náklady z činnosti</t>
  </si>
  <si>
    <t>Odpisy dlouhodobého majetku</t>
  </si>
  <si>
    <t>Náklady z drobného dlouhodobého majetku</t>
  </si>
  <si>
    <t>501-558</t>
  </si>
  <si>
    <t>žlutě označené řádky  znamenají výnosy a náklady financované z jiných rozpočtů (tzn. mimo rozpočet zřizovatele) a rozdíl těchto výnosů a nákladů musí být 0</t>
  </si>
  <si>
    <t xml:space="preserve">             část odpisů, která je kryta výnosy z časového rozlišení přijatých invest. transferů </t>
  </si>
  <si>
    <t xml:space="preserve"> vzor č. 5</t>
  </si>
  <si>
    <t xml:space="preserve">              pára, teplo</t>
  </si>
  <si>
    <t xml:space="preserve">               čerpání fondů </t>
  </si>
  <si>
    <t xml:space="preserve">               ostatní výnosy z hlavní činnosti </t>
  </si>
  <si>
    <t>649 05</t>
  </si>
  <si>
    <r>
      <t xml:space="preserve">                  </t>
    </r>
    <r>
      <rPr>
        <i/>
        <u/>
        <sz val="10"/>
        <color rgb="FF0066FF"/>
        <rFont val="Calibri"/>
        <family val="2"/>
        <charset val="238"/>
        <scheme val="minor"/>
      </rPr>
      <t xml:space="preserve">z toho </t>
    </r>
    <r>
      <rPr>
        <i/>
        <sz val="10"/>
        <color rgb="FF0066FF"/>
        <rFont val="Calibri"/>
        <family val="2"/>
        <charset val="238"/>
        <scheme val="minor"/>
      </rPr>
      <t xml:space="preserve">snížení nekrytého fondu investic </t>
    </r>
  </si>
  <si>
    <t xml:space="preserve">               výnosy z časového rozliš. přij. invest. transferů (na pořízení dl. majetku)</t>
  </si>
  <si>
    <t>Náklady z doplňkové činnosti</t>
  </si>
  <si>
    <r>
      <t xml:space="preserve">KONTROLNÍ ŘÁDEK PRO VÝNOSY A NÁKLADY ZE SR A Z JINÝCH ROZPOČTŮ - </t>
    </r>
    <r>
      <rPr>
        <i/>
        <u/>
        <sz val="9"/>
        <color theme="0" tint="-0.499984740745262"/>
        <rFont val="Calibri"/>
        <family val="2"/>
        <charset val="238"/>
        <scheme val="minor"/>
      </rPr>
      <t>musí být rovno 0</t>
    </r>
  </si>
  <si>
    <t>VÝSLEDEK HOSPODAŘENÍ</t>
  </si>
  <si>
    <r>
      <t xml:space="preserve">Náklady financované ze SR a jiných rozpočtů </t>
    </r>
    <r>
      <rPr>
        <b/>
        <i/>
        <sz val="10"/>
        <color theme="0" tint="-0.499984740745262"/>
        <rFont val="Calibri"/>
        <family val="2"/>
        <charset val="238"/>
        <scheme val="minor"/>
      </rPr>
      <t>(mimo rozpočet zřizovatele)</t>
    </r>
  </si>
  <si>
    <r>
      <rPr>
        <i/>
        <u/>
        <sz val="10"/>
        <rFont val="Calibri"/>
        <family val="2"/>
        <charset val="238"/>
        <scheme val="minor"/>
      </rPr>
      <t xml:space="preserve">z toho: </t>
    </r>
    <r>
      <rPr>
        <i/>
        <sz val="10"/>
        <rFont val="Calibri"/>
        <family val="2"/>
        <charset val="238"/>
        <scheme val="minor"/>
      </rPr>
      <t>elektřina</t>
    </r>
  </si>
  <si>
    <r>
      <rPr>
        <i/>
        <u/>
        <sz val="10"/>
        <rFont val="Calibri"/>
        <family val="2"/>
        <charset val="238"/>
        <scheme val="minor"/>
      </rPr>
      <t>z toho</t>
    </r>
    <r>
      <rPr>
        <i/>
        <sz val="10"/>
        <rFont val="Calibri"/>
        <family val="2"/>
        <charset val="238"/>
        <scheme val="minor"/>
      </rPr>
      <t xml:space="preserve">: odpisy dl. majetku </t>
    </r>
    <r>
      <rPr>
        <i/>
        <u/>
        <sz val="10"/>
        <rFont val="Calibri"/>
        <family val="2"/>
        <charset val="238"/>
        <scheme val="minor"/>
      </rPr>
      <t>nesvěřeného</t>
    </r>
    <r>
      <rPr>
        <i/>
        <sz val="10"/>
        <rFont val="Calibri"/>
        <family val="2"/>
        <charset val="238"/>
        <scheme val="minor"/>
      </rPr>
      <t xml:space="preserve"> (pořízeného z vlastních prostředků organizace) </t>
    </r>
  </si>
  <si>
    <r>
      <t xml:space="preserve">             odpisy dl. majetku </t>
    </r>
    <r>
      <rPr>
        <i/>
        <u/>
        <sz val="10"/>
        <color rgb="FF0066FF"/>
        <rFont val="Calibri"/>
        <family val="2"/>
        <charset val="238"/>
        <scheme val="minor"/>
      </rPr>
      <t>svěřeného</t>
    </r>
    <r>
      <rPr>
        <i/>
        <sz val="10"/>
        <color rgb="FF0066FF"/>
        <rFont val="Calibri"/>
        <family val="2"/>
        <charset val="238"/>
        <scheme val="minor"/>
      </rPr>
      <t xml:space="preserve"> zřizovatelem </t>
    </r>
  </si>
  <si>
    <r>
      <rPr>
        <i/>
        <sz val="10"/>
        <color indexed="8"/>
        <rFont val="Calibri"/>
        <family val="2"/>
        <charset val="238"/>
        <scheme val="minor"/>
      </rPr>
      <t>v tom:</t>
    </r>
    <r>
      <rPr>
        <i/>
        <sz val="10"/>
        <rFont val="Calibri"/>
        <family val="2"/>
        <charset val="238"/>
        <scheme val="minor"/>
      </rPr>
      <t xml:space="preserve"> Výsledek hospodaření hlavní činnosti</t>
    </r>
  </si>
  <si>
    <t>Plán nákladů a výnosů  na rok 2026</t>
  </si>
  <si>
    <t>Finanční plán 2025</t>
  </si>
  <si>
    <t>Skutečnost k 
30. 06. 2025</t>
  </si>
  <si>
    <t>Skutečnost k 
31. 12. 2024</t>
  </si>
  <si>
    <t>Návrh fin. plánu 2026</t>
  </si>
  <si>
    <t>Rozpočet příspěvkové organizace na rok 2026</t>
  </si>
  <si>
    <t xml:space="preserve">               pronájmy v HČ</t>
  </si>
  <si>
    <r>
      <rPr>
        <i/>
        <u/>
        <sz val="10"/>
        <rFont val="Calibri"/>
        <family val="2"/>
        <charset val="238"/>
        <scheme val="minor"/>
      </rPr>
      <t xml:space="preserve">z toho: </t>
    </r>
    <r>
      <rPr>
        <i/>
        <sz val="10"/>
        <rFont val="Calibri"/>
        <family val="2"/>
        <charset val="238"/>
        <scheme val="minor"/>
      </rPr>
      <t xml:space="preserve">  prodej služeb (z hlavní činnosti, stravné apod.) </t>
    </r>
  </si>
  <si>
    <r>
      <rPr>
        <b/>
        <i/>
        <u/>
        <sz val="10"/>
        <color rgb="FF00B050"/>
        <rFont val="Calibri"/>
        <family val="2"/>
        <charset val="238"/>
        <scheme val="minor"/>
      </rPr>
      <t>z toho:</t>
    </r>
    <r>
      <rPr>
        <b/>
        <i/>
        <sz val="10"/>
        <color rgb="FF00B050"/>
        <rFont val="Calibri"/>
        <family val="2"/>
        <charset val="238"/>
        <scheme val="minor"/>
      </rPr>
      <t xml:space="preserve"> výnosy z transferů od zřizovatele:</t>
    </r>
  </si>
  <si>
    <t xml:space="preserve">                                                                       provozní příspěvek+ONIV</t>
  </si>
  <si>
    <t xml:space="preserve">                                                                       nepedagogičtí pracovníci - 11/12 měsíců </t>
  </si>
  <si>
    <t xml:space="preserve">                                                                      nepedagogičtí pracovníci - 1/12 měsíců (dohad)</t>
  </si>
  <si>
    <t xml:space="preserve">                                                                       pedagogičtí pracovníci - 12/12 měsíců </t>
  </si>
  <si>
    <t xml:space="preserve">             Výsledek hospodaření doplňkové činnosti</t>
  </si>
  <si>
    <t>502 10</t>
  </si>
  <si>
    <t>502 20</t>
  </si>
  <si>
    <t>502 30</t>
  </si>
  <si>
    <t>502 40</t>
  </si>
  <si>
    <t>NFP 2026/FP 2025 (v %)</t>
  </si>
  <si>
    <t>521, 524, 527</t>
  </si>
  <si>
    <t xml:space="preserve">Mzdové náklady z ÚSC včetně odvodů (zdravotní a sociál. pojištění ) a tvorba FKSP </t>
  </si>
  <si>
    <t>528 30</t>
  </si>
  <si>
    <t xml:space="preserve">Jiné sociální náklady </t>
  </si>
  <si>
    <r>
      <t>Zákonné sociální náklady</t>
    </r>
    <r>
      <rPr>
        <u/>
        <sz val="11"/>
        <rFont val="Calibri"/>
        <family val="2"/>
        <charset val="238"/>
        <scheme val="minor"/>
      </rPr>
      <t xml:space="preserve"> vyjma tvorby FKSP</t>
    </r>
    <r>
      <rPr>
        <sz val="11"/>
        <rFont val="Calibri"/>
        <family val="2"/>
        <charset val="238"/>
        <scheme val="minor"/>
      </rPr>
      <t xml:space="preserve"> (viz ř. 39-42)                                                               </t>
    </r>
    <r>
      <rPr>
        <i/>
        <sz val="10"/>
        <rFont val="Calibri"/>
        <family val="2"/>
        <charset val="238"/>
        <scheme val="minor"/>
      </rPr>
      <t>(vzdělávání zaměstnanců, preventivní prohlídky, POO aj.)</t>
    </r>
  </si>
  <si>
    <t xml:space="preserve">z toho: příspěvek na stravování zaměstnanců </t>
  </si>
  <si>
    <t>538-542</t>
  </si>
  <si>
    <t>Jiné daně a poplatky, jiné pokuty a penále</t>
  </si>
  <si>
    <t xml:space="preserve">               jiné výnosy z vlastních výkonů - např. úplata za MŠ, úplata za ŠD</t>
  </si>
  <si>
    <t>Výnosy z transferů ze SR a jiných rozpočtů (mimo rozpočet zřizovatele)</t>
  </si>
  <si>
    <r>
      <t xml:space="preserve">Jiné sociální pojištění </t>
    </r>
    <r>
      <rPr>
        <i/>
        <sz val="10"/>
        <rFont val="Calibri"/>
        <family val="2"/>
        <charset val="238"/>
        <scheme val="minor"/>
      </rPr>
      <t>(pojištění prac. úrazů aj.)</t>
    </r>
  </si>
  <si>
    <t>NÁZEV PŘÍSPĚVKOVÉ ORGANIZACE: Mateřská škola Brno, Kamenná 21, příspěvková organizace</t>
  </si>
  <si>
    <t>ADRESA ORGANIZACE: Kamenná 21, 639 00 Brno</t>
  </si>
  <si>
    <t>IČO ORGANIZACE: 64328422</t>
  </si>
  <si>
    <r>
      <rPr>
        <b/>
        <sz val="10.5"/>
        <rFont val="Calibri"/>
        <family val="2"/>
        <charset val="238"/>
        <scheme val="minor"/>
      </rPr>
      <t>Zpracoval</t>
    </r>
    <r>
      <rPr>
        <sz val="10.5"/>
        <rFont val="Calibri"/>
        <family val="2"/>
        <charset val="238"/>
        <scheme val="minor"/>
      </rPr>
      <t xml:space="preserve"> (jméno, datum a podpis): M. Górecká, 2. 12. 2025</t>
    </r>
  </si>
  <si>
    <r>
      <rPr>
        <b/>
        <sz val="10.5"/>
        <rFont val="Calibri"/>
        <family val="2"/>
        <charset val="238"/>
        <scheme val="minor"/>
      </rPr>
      <t xml:space="preserve">Schválil </t>
    </r>
    <r>
      <rPr>
        <sz val="10.5"/>
        <rFont val="Calibri"/>
        <family val="2"/>
        <charset val="238"/>
        <scheme val="minor"/>
      </rPr>
      <t>(ředitel organizace - jméno, datum a podpis): Věra Boušková, 2. 12.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</si>
</sst>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9.5"/>
      <color theme="0" tint="-0.499984740745262"/>
      <name val="Calibri"/>
      <family val="2"/>
      <charset val="238"/>
      <scheme val="minor"/>
    </font>
    <font>
      <sz val="9.5"/>
      <color theme="0" tint="-0.499984740745262"/>
      <name val="Calibri"/>
      <family val="2"/>
      <charset val="238"/>
      <scheme val="minor"/>
    </font>
    <font>
      <i/>
      <u/>
      <sz val="10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rgb="FF0066FF"/>
      <name val="Calibri"/>
      <family val="2"/>
      <charset val="238"/>
      <scheme val="minor"/>
    </font>
    <font>
      <i/>
      <u/>
      <sz val="10"/>
      <color rgb="FF0066FF"/>
      <name val="Calibri"/>
      <family val="2"/>
      <charset val="238"/>
      <scheme val="minor"/>
    </font>
    <font>
      <b/>
      <i/>
      <sz val="10"/>
      <color rgb="FF00B050"/>
      <name val="Calibri"/>
      <family val="2"/>
      <charset val="238"/>
      <scheme val="minor"/>
    </font>
    <font>
      <b/>
      <i/>
      <u/>
      <sz val="10"/>
      <color rgb="FF00B050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b/>
      <i/>
      <sz val="11"/>
      <color theme="8" tint="-0.249977111117893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b/>
      <i/>
      <sz val="11"/>
      <color theme="0" tint="-0.499984740745262"/>
      <name val="Calibri"/>
      <family val="2"/>
      <charset val="238"/>
      <scheme val="minor"/>
    </font>
    <font>
      <i/>
      <u/>
      <sz val="9"/>
      <color theme="0" tint="-0.49998474074526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10"/>
      <color theme="0" tint="-0.499984740745262"/>
      <name val="Calibri"/>
      <family val="2"/>
      <charset val="238"/>
      <scheme val="minor"/>
    </font>
    <font>
      <i/>
      <sz val="10"/>
      <color theme="9" tint="-0.249977111117893"/>
      <name val="Calibri"/>
      <family val="2"/>
      <charset val="238"/>
      <scheme val="minor"/>
    </font>
    <font>
      <b/>
      <i/>
      <sz val="10"/>
      <color theme="9" tint="-0.249977111117893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7.5"/>
      <name val="Calibri"/>
      <family val="2"/>
      <charset val="238"/>
      <scheme val="minor"/>
    </font>
    <font>
      <i/>
      <sz val="10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i/>
      <sz val="10"/>
      <color rgb="FF008000"/>
      <name val="Calibri"/>
      <family val="2"/>
      <charset val="238"/>
      <scheme val="minor"/>
    </font>
    <font>
      <sz val="11"/>
      <color rgb="FF008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31869B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164" fontId="1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2" fillId="2" borderId="13" xfId="0" applyFont="1" applyFill="1" applyBorder="1" applyAlignment="1">
      <alignment horizontal="center"/>
    </xf>
    <xf numFmtId="0" fontId="3" fillId="2" borderId="0" xfId="0" applyFont="1" applyFill="1"/>
    <xf numFmtId="0" fontId="7" fillId="4" borderId="1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0" xfId="0" applyFont="1"/>
    <xf numFmtId="0" fontId="2" fillId="5" borderId="0" xfId="0" applyFont="1" applyFill="1" applyAlignment="1">
      <alignment horizontal="center"/>
    </xf>
    <xf numFmtId="0" fontId="4" fillId="5" borderId="0" xfId="0" applyFont="1" applyFill="1"/>
    <xf numFmtId="164" fontId="1" fillId="5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4" fontId="8" fillId="2" borderId="0" xfId="0" applyNumberFormat="1" applyFont="1" applyFill="1"/>
    <xf numFmtId="164" fontId="11" fillId="2" borderId="0" xfId="0" applyNumberFormat="1" applyFont="1" applyFill="1"/>
    <xf numFmtId="0" fontId="20" fillId="0" borderId="0" xfId="0" applyFont="1"/>
    <xf numFmtId="0" fontId="14" fillId="2" borderId="0" xfId="0" applyFont="1" applyFill="1"/>
    <xf numFmtId="1" fontId="0" fillId="2" borderId="18" xfId="0" applyNumberFormat="1" applyFill="1" applyBorder="1"/>
    <xf numFmtId="0" fontId="11" fillId="0" borderId="0" xfId="0" applyFont="1"/>
    <xf numFmtId="0" fontId="11" fillId="2" borderId="4" xfId="0" applyFont="1" applyFill="1" applyBorder="1" applyAlignment="1">
      <alignment horizontal="center" vertical="top"/>
    </xf>
    <xf numFmtId="0" fontId="20" fillId="5" borderId="5" xfId="0" applyFont="1" applyFill="1" applyBorder="1" applyAlignment="1">
      <alignment vertical="top" wrapText="1"/>
    </xf>
    <xf numFmtId="0" fontId="20" fillId="5" borderId="6" xfId="0" applyFont="1" applyFill="1" applyBorder="1" applyAlignment="1">
      <alignment horizontal="center"/>
    </xf>
    <xf numFmtId="0" fontId="25" fillId="0" borderId="0" xfId="0" applyFont="1" applyAlignment="1">
      <alignment vertical="top"/>
    </xf>
    <xf numFmtId="0" fontId="27" fillId="0" borderId="0" xfId="0" applyFont="1"/>
    <xf numFmtId="0" fontId="2" fillId="3" borderId="2" xfId="0" applyFont="1" applyFill="1" applyBorder="1" applyAlignment="1">
      <alignment horizontal="center" vertical="top"/>
    </xf>
    <xf numFmtId="0" fontId="27" fillId="2" borderId="4" xfId="0" applyFont="1" applyFill="1" applyBorder="1" applyAlignment="1">
      <alignment horizontal="center" vertical="top"/>
    </xf>
    <xf numFmtId="0" fontId="29" fillId="0" borderId="0" xfId="0" applyFont="1"/>
    <xf numFmtId="0" fontId="32" fillId="0" borderId="0" xfId="0" applyFont="1"/>
    <xf numFmtId="0" fontId="2" fillId="4" borderId="16" xfId="0" applyFont="1" applyFill="1" applyBorder="1" applyAlignment="1">
      <alignment horizontal="center" vertical="top"/>
    </xf>
    <xf numFmtId="0" fontId="1" fillId="4" borderId="16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3" fontId="10" fillId="3" borderId="2" xfId="0" applyNumberFormat="1" applyFont="1" applyFill="1" applyBorder="1" applyAlignment="1">
      <alignment vertical="top"/>
    </xf>
    <xf numFmtId="3" fontId="27" fillId="2" borderId="4" xfId="0" applyNumberFormat="1" applyFont="1" applyFill="1" applyBorder="1" applyAlignment="1">
      <alignment vertical="top"/>
    </xf>
    <xf numFmtId="3" fontId="20" fillId="5" borderId="6" xfId="0" applyNumberFormat="1" applyFont="1" applyFill="1" applyBorder="1"/>
    <xf numFmtId="3" fontId="10" fillId="2" borderId="13" xfId="0" applyNumberFormat="1" applyFont="1" applyFill="1" applyBorder="1"/>
    <xf numFmtId="3" fontId="10" fillId="4" borderId="2" xfId="0" applyNumberFormat="1" applyFont="1" applyFill="1" applyBorder="1"/>
    <xf numFmtId="0" fontId="33" fillId="0" borderId="0" xfId="0" applyFont="1"/>
    <xf numFmtId="0" fontId="35" fillId="0" borderId="0" xfId="0" applyFont="1" applyAlignment="1">
      <alignment horizontal="right"/>
    </xf>
    <xf numFmtId="0" fontId="2" fillId="3" borderId="4" xfId="0" applyFont="1" applyFill="1" applyBorder="1" applyAlignment="1">
      <alignment horizontal="center" vertical="top"/>
    </xf>
    <xf numFmtId="3" fontId="10" fillId="3" borderId="4" xfId="0" applyNumberFormat="1" applyFont="1" applyFill="1" applyBorder="1" applyAlignment="1">
      <alignment vertical="top"/>
    </xf>
    <xf numFmtId="3" fontId="8" fillId="4" borderId="16" xfId="0" applyNumberFormat="1" applyFont="1" applyFill="1" applyBorder="1"/>
    <xf numFmtId="0" fontId="25" fillId="2" borderId="4" xfId="0" applyFont="1" applyFill="1" applyBorder="1" applyAlignment="1">
      <alignment horizontal="center" vertical="top"/>
    </xf>
    <xf numFmtId="3" fontId="25" fillId="0" borderId="4" xfId="0" applyNumberFormat="1" applyFont="1" applyBorder="1" applyAlignment="1">
      <alignment vertical="top"/>
    </xf>
    <xf numFmtId="0" fontId="29" fillId="3" borderId="4" xfId="0" applyFont="1" applyFill="1" applyBorder="1" applyAlignment="1">
      <alignment horizontal="center" vertical="top"/>
    </xf>
    <xf numFmtId="3" fontId="29" fillId="3" borderId="4" xfId="0" applyNumberFormat="1" applyFont="1" applyFill="1" applyBorder="1" applyAlignment="1">
      <alignment vertical="top"/>
    </xf>
    <xf numFmtId="0" fontId="25" fillId="0" borderId="3" xfId="0" applyFont="1" applyBorder="1" applyAlignment="1">
      <alignment horizontal="left" vertical="top" wrapText="1"/>
    </xf>
    <xf numFmtId="0" fontId="31" fillId="3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3" fontId="18" fillId="2" borderId="4" xfId="0" applyNumberFormat="1" applyFont="1" applyFill="1" applyBorder="1"/>
    <xf numFmtId="0" fontId="3" fillId="3" borderId="2" xfId="0" applyFont="1" applyFill="1" applyBorder="1" applyAlignment="1">
      <alignment horizontal="center" vertical="top"/>
    </xf>
    <xf numFmtId="3" fontId="4" fillId="3" borderId="2" xfId="0" applyNumberFormat="1" applyFont="1" applyFill="1" applyBorder="1" applyAlignment="1">
      <alignment vertical="top"/>
    </xf>
    <xf numFmtId="0" fontId="3" fillId="3" borderId="4" xfId="0" applyFont="1" applyFill="1" applyBorder="1" applyAlignment="1">
      <alignment horizontal="center" vertical="top"/>
    </xf>
    <xf numFmtId="3" fontId="4" fillId="3" borderId="4" xfId="0" applyNumberFormat="1" applyFont="1" applyFill="1" applyBorder="1" applyAlignment="1">
      <alignment vertical="top"/>
    </xf>
    <xf numFmtId="49" fontId="3" fillId="3" borderId="4" xfId="0" applyNumberFormat="1" applyFont="1" applyFill="1" applyBorder="1" applyAlignment="1">
      <alignment horizontal="center" vertical="top"/>
    </xf>
    <xf numFmtId="3" fontId="3" fillId="3" borderId="4" xfId="0" applyNumberFormat="1" applyFont="1" applyFill="1" applyBorder="1" applyAlignment="1">
      <alignment vertical="top"/>
    </xf>
    <xf numFmtId="0" fontId="33" fillId="5" borderId="3" xfId="0" applyFont="1" applyFill="1" applyBorder="1" applyAlignment="1">
      <alignment wrapText="1"/>
    </xf>
    <xf numFmtId="0" fontId="33" fillId="5" borderId="4" xfId="0" applyFont="1" applyFill="1" applyBorder="1" applyAlignment="1">
      <alignment horizontal="center"/>
    </xf>
    <xf numFmtId="3" fontId="33" fillId="5" borderId="4" xfId="0" applyNumberFormat="1" applyFont="1" applyFill="1" applyBorder="1"/>
    <xf numFmtId="3" fontId="11" fillId="0" borderId="4" xfId="0" applyNumberFormat="1" applyFont="1" applyBorder="1" applyAlignment="1">
      <alignment vertical="top"/>
    </xf>
    <xf numFmtId="0" fontId="11" fillId="2" borderId="3" xfId="0" applyFont="1" applyFill="1" applyBorder="1" applyAlignment="1">
      <alignment vertical="top" wrapText="1"/>
    </xf>
    <xf numFmtId="3" fontId="11" fillId="2" borderId="4" xfId="0" applyNumberFormat="1" applyFont="1" applyFill="1" applyBorder="1" applyAlignment="1">
      <alignment vertical="top"/>
    </xf>
    <xf numFmtId="0" fontId="11" fillId="0" borderId="0" xfId="0" applyFont="1" applyAlignment="1">
      <alignment vertical="top"/>
    </xf>
    <xf numFmtId="0" fontId="25" fillId="2" borderId="3" xfId="0" applyFont="1" applyFill="1" applyBorder="1" applyAlignment="1">
      <alignment vertical="top" wrapText="1"/>
    </xf>
    <xf numFmtId="3" fontId="25" fillId="2" borderId="4" xfId="0" applyNumberFormat="1" applyFont="1" applyFill="1" applyBorder="1" applyAlignment="1">
      <alignment vertical="top"/>
    </xf>
    <xf numFmtId="0" fontId="38" fillId="2" borderId="3" xfId="0" applyFont="1" applyFill="1" applyBorder="1" applyAlignment="1">
      <alignment vertical="top" wrapText="1"/>
    </xf>
    <xf numFmtId="0" fontId="38" fillId="2" borderId="4" xfId="0" applyFont="1" applyFill="1" applyBorder="1" applyAlignment="1">
      <alignment horizontal="center" vertical="top"/>
    </xf>
    <xf numFmtId="3" fontId="38" fillId="2" borderId="4" xfId="0" applyNumberFormat="1" applyFont="1" applyFill="1" applyBorder="1" applyAlignment="1">
      <alignment vertical="top"/>
    </xf>
    <xf numFmtId="0" fontId="38" fillId="0" borderId="0" xfId="0" applyFont="1" applyAlignment="1">
      <alignment vertical="top"/>
    </xf>
    <xf numFmtId="0" fontId="19" fillId="4" borderId="4" xfId="0" applyFont="1" applyFill="1" applyBorder="1" applyAlignment="1">
      <alignment horizontal="center"/>
    </xf>
    <xf numFmtId="3" fontId="40" fillId="4" borderId="4" xfId="0" applyNumberFormat="1" applyFont="1" applyFill="1" applyBorder="1"/>
    <xf numFmtId="0" fontId="19" fillId="4" borderId="6" xfId="0" applyFont="1" applyFill="1" applyBorder="1" applyAlignment="1">
      <alignment horizontal="center"/>
    </xf>
    <xf numFmtId="3" fontId="40" fillId="4" borderId="6" xfId="0" applyNumberFormat="1" applyFont="1" applyFill="1" applyBorder="1"/>
    <xf numFmtId="0" fontId="38" fillId="0" borderId="3" xfId="0" applyFont="1" applyBorder="1" applyAlignment="1">
      <alignment vertical="top" wrapText="1"/>
    </xf>
    <xf numFmtId="0" fontId="39" fillId="2" borderId="4" xfId="0" applyFont="1" applyFill="1" applyBorder="1" applyAlignment="1">
      <alignment horizontal="center" vertical="top"/>
    </xf>
    <xf numFmtId="0" fontId="39" fillId="0" borderId="0" xfId="0" applyFont="1" applyAlignment="1">
      <alignment vertical="top"/>
    </xf>
    <xf numFmtId="0" fontId="41" fillId="5" borderId="6" xfId="0" applyFont="1" applyFill="1" applyBorder="1" applyAlignment="1">
      <alignment horizontal="center" vertical="top"/>
    </xf>
    <xf numFmtId="3" fontId="37" fillId="5" borderId="6" xfId="0" applyNumberFormat="1" applyFont="1" applyFill="1" applyBorder="1" applyAlignment="1">
      <alignment vertical="top"/>
    </xf>
    <xf numFmtId="0" fontId="37" fillId="0" borderId="0" xfId="0" applyFont="1"/>
    <xf numFmtId="0" fontId="42" fillId="0" borderId="0" xfId="0" applyFont="1"/>
    <xf numFmtId="0" fontId="43" fillId="2" borderId="4" xfId="0" applyFont="1" applyFill="1" applyBorder="1" applyAlignment="1">
      <alignment horizontal="center" vertical="top"/>
    </xf>
    <xf numFmtId="0" fontId="43" fillId="0" borderId="0" xfId="0" applyFont="1"/>
    <xf numFmtId="3" fontId="43" fillId="0" borderId="4" xfId="0" applyNumberFormat="1" applyFont="1" applyBorder="1" applyAlignment="1">
      <alignment vertical="top"/>
    </xf>
    <xf numFmtId="0" fontId="3" fillId="2" borderId="4" xfId="0" applyFont="1" applyFill="1" applyBorder="1" applyAlignment="1">
      <alignment horizontal="center" vertical="top"/>
    </xf>
    <xf numFmtId="3" fontId="23" fillId="2" borderId="4" xfId="0" applyNumberFormat="1" applyFont="1" applyFill="1" applyBorder="1" applyAlignment="1">
      <alignment vertical="top"/>
    </xf>
    <xf numFmtId="0" fontId="11" fillId="2" borderId="0" xfId="0" applyFont="1" applyFill="1"/>
    <xf numFmtId="3" fontId="44" fillId="3" borderId="4" xfId="0" applyNumberFormat="1" applyFont="1" applyFill="1" applyBorder="1" applyAlignment="1">
      <alignment vertical="top"/>
    </xf>
    <xf numFmtId="0" fontId="45" fillId="2" borderId="4" xfId="0" applyFont="1" applyFill="1" applyBorder="1" applyAlignment="1">
      <alignment horizontal="center" vertical="top"/>
    </xf>
    <xf numFmtId="3" fontId="45" fillId="0" borderId="4" xfId="0" applyNumberFormat="1" applyFont="1" applyBorder="1" applyAlignment="1">
      <alignment vertical="top"/>
    </xf>
    <xf numFmtId="0" fontId="46" fillId="2" borderId="4" xfId="0" applyFont="1" applyFill="1" applyBorder="1" applyAlignment="1">
      <alignment horizontal="center" vertical="top"/>
    </xf>
    <xf numFmtId="164" fontId="1" fillId="4" borderId="24" xfId="0" applyNumberFormat="1" applyFont="1" applyFill="1" applyBorder="1" applyAlignment="1">
      <alignment horizontal="center" vertical="top" wrapText="1"/>
    </xf>
    <xf numFmtId="1" fontId="8" fillId="4" borderId="24" xfId="0" applyNumberFormat="1" applyFont="1" applyFill="1" applyBorder="1"/>
    <xf numFmtId="1" fontId="0" fillId="3" borderId="7" xfId="0" applyNumberFormat="1" applyFill="1" applyBorder="1" applyAlignment="1">
      <alignment vertical="top"/>
    </xf>
    <xf numFmtId="1" fontId="24" fillId="2" borderId="8" xfId="0" applyNumberFormat="1" applyFont="1" applyFill="1" applyBorder="1" applyAlignment="1">
      <alignment vertical="top"/>
    </xf>
    <xf numFmtId="1" fontId="0" fillId="3" borderId="8" xfId="0" applyNumberFormat="1" applyFill="1" applyBorder="1" applyAlignment="1">
      <alignment vertical="top"/>
    </xf>
    <xf numFmtId="1" fontId="30" fillId="3" borderId="8" xfId="0" applyNumberFormat="1" applyFont="1" applyFill="1" applyBorder="1" applyAlignment="1">
      <alignment vertical="top"/>
    </xf>
    <xf numFmtId="1" fontId="1" fillId="3" borderId="8" xfId="0" applyNumberFormat="1" applyFont="1" applyFill="1" applyBorder="1" applyAlignment="1">
      <alignment vertical="top"/>
    </xf>
    <xf numFmtId="1" fontId="37" fillId="5" borderId="9" xfId="0" applyNumberFormat="1" applyFont="1" applyFill="1" applyBorder="1" applyAlignment="1">
      <alignment vertical="top"/>
    </xf>
    <xf numFmtId="0" fontId="2" fillId="2" borderId="16" xfId="0" applyFont="1" applyFill="1" applyBorder="1" applyAlignment="1">
      <alignment horizontal="center"/>
    </xf>
    <xf numFmtId="3" fontId="10" fillId="2" borderId="23" xfId="0" applyNumberFormat="1" applyFont="1" applyFill="1" applyBorder="1"/>
    <xf numFmtId="1" fontId="0" fillId="0" borderId="24" xfId="0" applyNumberFormat="1" applyBorder="1"/>
    <xf numFmtId="1" fontId="2" fillId="3" borderId="7" xfId="0" applyNumberFormat="1" applyFont="1" applyFill="1" applyBorder="1" applyAlignment="1">
      <alignment vertical="top"/>
    </xf>
    <xf numFmtId="1" fontId="2" fillId="3" borderId="8" xfId="0" applyNumberFormat="1" applyFont="1" applyFill="1" applyBorder="1" applyAlignment="1">
      <alignment vertical="top"/>
    </xf>
    <xf numFmtId="1" fontId="3" fillId="3" borderId="8" xfId="0" applyNumberFormat="1" applyFont="1" applyFill="1" applyBorder="1" applyAlignment="1">
      <alignment vertical="top"/>
    </xf>
    <xf numFmtId="164" fontId="37" fillId="5" borderId="8" xfId="0" applyNumberFormat="1" applyFont="1" applyFill="1" applyBorder="1"/>
    <xf numFmtId="164" fontId="16" fillId="2" borderId="8" xfId="0" applyNumberFormat="1" applyFont="1" applyFill="1" applyBorder="1"/>
    <xf numFmtId="1" fontId="21" fillId="5" borderId="9" xfId="0" applyNumberFormat="1" applyFont="1" applyFill="1" applyBorder="1"/>
    <xf numFmtId="1" fontId="0" fillId="4" borderId="7" xfId="0" applyNumberFormat="1" applyFill="1" applyBorder="1"/>
    <xf numFmtId="1" fontId="24" fillId="4" borderId="8" xfId="0" applyNumberFormat="1" applyFont="1" applyFill="1" applyBorder="1"/>
    <xf numFmtId="1" fontId="24" fillId="4" borderId="9" xfId="0" applyNumberFormat="1" applyFont="1" applyFill="1" applyBorder="1"/>
    <xf numFmtId="0" fontId="3" fillId="0" borderId="0" xfId="0" applyFont="1" applyAlignment="1">
      <alignment wrapText="1"/>
    </xf>
    <xf numFmtId="0" fontId="48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36" fillId="0" borderId="0" xfId="0" applyNumberFormat="1" applyFont="1" applyAlignment="1">
      <alignment horizontal="left" wrapText="1"/>
    </xf>
    <xf numFmtId="0" fontId="19" fillId="5" borderId="0" xfId="0" applyFont="1" applyFill="1" applyAlignment="1">
      <alignment wrapText="1"/>
    </xf>
    <xf numFmtId="0" fontId="5" fillId="4" borderId="15" xfId="0" applyFont="1" applyFill="1" applyBorder="1" applyAlignment="1">
      <alignment horizontal="center" vertical="top" wrapText="1"/>
    </xf>
    <xf numFmtId="0" fontId="7" fillId="4" borderId="15" xfId="0" applyFont="1" applyFill="1" applyBorder="1" applyAlignment="1">
      <alignment wrapText="1"/>
    </xf>
    <xf numFmtId="0" fontId="2" fillId="3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7" fillId="0" borderId="3" xfId="0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0" fontId="45" fillId="0" borderId="3" xfId="0" applyFont="1" applyBorder="1" applyAlignment="1">
      <alignment vertical="top" wrapText="1"/>
    </xf>
    <xf numFmtId="0" fontId="2" fillId="2" borderId="15" xfId="0" applyFont="1" applyFill="1" applyBorder="1" applyAlignment="1">
      <alignment wrapText="1"/>
    </xf>
    <xf numFmtId="0" fontId="3" fillId="3" borderId="1" xfId="0" applyFont="1" applyFill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49" fontId="3" fillId="3" borderId="3" xfId="0" applyNumberFormat="1" applyFont="1" applyFill="1" applyBorder="1" applyAlignment="1">
      <alignment vertical="top" wrapText="1"/>
    </xf>
    <xf numFmtId="0" fontId="47" fillId="3" borderId="3" xfId="0" applyFont="1" applyFill="1" applyBorder="1" applyAlignment="1">
      <alignment vertical="top" wrapText="1"/>
    </xf>
    <xf numFmtId="0" fontId="43" fillId="2" borderId="3" xfId="0" applyFont="1" applyFill="1" applyBorder="1" applyAlignment="1">
      <alignment vertical="top" wrapText="1"/>
    </xf>
    <xf numFmtId="0" fontId="45" fillId="2" borderId="3" xfId="0" applyFont="1" applyFill="1" applyBorder="1" applyAlignment="1">
      <alignment vertical="top" wrapText="1"/>
    </xf>
    <xf numFmtId="0" fontId="15" fillId="2" borderId="3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1" fillId="4" borderId="3" xfId="0" applyFont="1" applyFill="1" applyBorder="1" applyAlignment="1">
      <alignment wrapText="1"/>
    </xf>
    <xf numFmtId="0" fontId="11" fillId="4" borderId="5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33" fillId="5" borderId="5" xfId="0" applyFont="1" applyFill="1" applyBorder="1" applyAlignment="1">
      <alignment horizontal="left" wrapText="1"/>
    </xf>
    <xf numFmtId="0" fontId="50" fillId="3" borderId="3" xfId="0" applyFont="1" applyFill="1" applyBorder="1" applyAlignment="1">
      <alignment vertical="top" wrapText="1"/>
    </xf>
    <xf numFmtId="0" fontId="42" fillId="0" borderId="0" xfId="0" applyFont="1" applyAlignment="1">
      <alignment horizontal="center" vertical="center" wrapText="1"/>
    </xf>
    <xf numFmtId="0" fontId="48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17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2" fillId="0" borderId="17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2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11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31869B"/>
      <color rgb="FF008000"/>
      <color rgb="FFFFFFCC"/>
      <color rgb="FFFF9966"/>
      <color rgb="FF0066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7"/>
  <sheetViews>
    <sheetView tabSelected="1" topLeftCell="A16" zoomScaleNormal="100" zoomScaleSheetLayoutView="100" workbookViewId="0">
      <selection activeCell="L17" sqref="L17"/>
    </sheetView>
  </sheetViews>
  <sheetFormatPr defaultRowHeight="14.4" x14ac:dyDescent="0.3"/>
  <cols>
    <col min="1" max="1" width="73.44140625" style="114" customWidth="1"/>
    <col min="2" max="2" width="14.33203125" style="11" customWidth="1"/>
    <col min="3" max="3" width="13.33203125" style="5" customWidth="1"/>
    <col min="4" max="4" width="13.44140625" style="5" customWidth="1"/>
    <col min="5" max="5" width="14" style="5" customWidth="1"/>
    <col min="6" max="6" width="12.5546875" style="5" customWidth="1"/>
    <col min="7" max="7" width="13.6640625" style="5" customWidth="1"/>
    <col min="8" max="254" width="8.88671875" style="3"/>
    <col min="255" max="255" width="64.109375" style="3" customWidth="1"/>
    <col min="256" max="261" width="14.33203125" style="3" customWidth="1"/>
    <col min="262" max="510" width="8.88671875" style="3"/>
    <col min="511" max="511" width="64.109375" style="3" customWidth="1"/>
    <col min="512" max="517" width="14.33203125" style="3" customWidth="1"/>
    <col min="518" max="766" width="8.88671875" style="3"/>
    <col min="767" max="767" width="64.109375" style="3" customWidth="1"/>
    <col min="768" max="773" width="14.33203125" style="3" customWidth="1"/>
    <col min="774" max="1022" width="8.88671875" style="3"/>
    <col min="1023" max="1023" width="64.109375" style="3" customWidth="1"/>
    <col min="1024" max="1029" width="14.33203125" style="3" customWidth="1"/>
    <col min="1030" max="1278" width="8.88671875" style="3"/>
    <col min="1279" max="1279" width="64.109375" style="3" customWidth="1"/>
    <col min="1280" max="1285" width="14.33203125" style="3" customWidth="1"/>
    <col min="1286" max="1534" width="8.88671875" style="3"/>
    <col min="1535" max="1535" width="64.109375" style="3" customWidth="1"/>
    <col min="1536" max="1541" width="14.33203125" style="3" customWidth="1"/>
    <col min="1542" max="1790" width="8.88671875" style="3"/>
    <col min="1791" max="1791" width="64.109375" style="3" customWidth="1"/>
    <col min="1792" max="1797" width="14.33203125" style="3" customWidth="1"/>
    <col min="1798" max="2046" width="8.88671875" style="3"/>
    <col min="2047" max="2047" width="64.109375" style="3" customWidth="1"/>
    <col min="2048" max="2053" width="14.33203125" style="3" customWidth="1"/>
    <col min="2054" max="2302" width="8.88671875" style="3"/>
    <col min="2303" max="2303" width="64.109375" style="3" customWidth="1"/>
    <col min="2304" max="2309" width="14.33203125" style="3" customWidth="1"/>
    <col min="2310" max="2558" width="8.88671875" style="3"/>
    <col min="2559" max="2559" width="64.109375" style="3" customWidth="1"/>
    <col min="2560" max="2565" width="14.33203125" style="3" customWidth="1"/>
    <col min="2566" max="2814" width="8.88671875" style="3"/>
    <col min="2815" max="2815" width="64.109375" style="3" customWidth="1"/>
    <col min="2816" max="2821" width="14.33203125" style="3" customWidth="1"/>
    <col min="2822" max="3070" width="8.88671875" style="3"/>
    <col min="3071" max="3071" width="64.109375" style="3" customWidth="1"/>
    <col min="3072" max="3077" width="14.33203125" style="3" customWidth="1"/>
    <col min="3078" max="3326" width="8.88671875" style="3"/>
    <col min="3327" max="3327" width="64.109375" style="3" customWidth="1"/>
    <col min="3328" max="3333" width="14.33203125" style="3" customWidth="1"/>
    <col min="3334" max="3582" width="8.88671875" style="3"/>
    <col min="3583" max="3583" width="64.109375" style="3" customWidth="1"/>
    <col min="3584" max="3589" width="14.33203125" style="3" customWidth="1"/>
    <col min="3590" max="3838" width="8.88671875" style="3"/>
    <col min="3839" max="3839" width="64.109375" style="3" customWidth="1"/>
    <col min="3840" max="3845" width="14.33203125" style="3" customWidth="1"/>
    <col min="3846" max="4094" width="8.88671875" style="3"/>
    <col min="4095" max="4095" width="64.109375" style="3" customWidth="1"/>
    <col min="4096" max="4101" width="14.33203125" style="3" customWidth="1"/>
    <col min="4102" max="4350" width="8.88671875" style="3"/>
    <col min="4351" max="4351" width="64.109375" style="3" customWidth="1"/>
    <col min="4352" max="4357" width="14.33203125" style="3" customWidth="1"/>
    <col min="4358" max="4606" width="8.88671875" style="3"/>
    <col min="4607" max="4607" width="64.109375" style="3" customWidth="1"/>
    <col min="4608" max="4613" width="14.33203125" style="3" customWidth="1"/>
    <col min="4614" max="4862" width="8.88671875" style="3"/>
    <col min="4863" max="4863" width="64.109375" style="3" customWidth="1"/>
    <col min="4864" max="4869" width="14.33203125" style="3" customWidth="1"/>
    <col min="4870" max="5118" width="8.88671875" style="3"/>
    <col min="5119" max="5119" width="64.109375" style="3" customWidth="1"/>
    <col min="5120" max="5125" width="14.33203125" style="3" customWidth="1"/>
    <col min="5126" max="5374" width="8.88671875" style="3"/>
    <col min="5375" max="5375" width="64.109375" style="3" customWidth="1"/>
    <col min="5376" max="5381" width="14.33203125" style="3" customWidth="1"/>
    <col min="5382" max="5630" width="8.88671875" style="3"/>
    <col min="5631" max="5631" width="64.109375" style="3" customWidth="1"/>
    <col min="5632" max="5637" width="14.33203125" style="3" customWidth="1"/>
    <col min="5638" max="5886" width="8.88671875" style="3"/>
    <col min="5887" max="5887" width="64.109375" style="3" customWidth="1"/>
    <col min="5888" max="5893" width="14.33203125" style="3" customWidth="1"/>
    <col min="5894" max="6142" width="8.88671875" style="3"/>
    <col min="6143" max="6143" width="64.109375" style="3" customWidth="1"/>
    <col min="6144" max="6149" width="14.33203125" style="3" customWidth="1"/>
    <col min="6150" max="6398" width="8.88671875" style="3"/>
    <col min="6399" max="6399" width="64.109375" style="3" customWidth="1"/>
    <col min="6400" max="6405" width="14.33203125" style="3" customWidth="1"/>
    <col min="6406" max="6654" width="8.88671875" style="3"/>
    <col min="6655" max="6655" width="64.109375" style="3" customWidth="1"/>
    <col min="6656" max="6661" width="14.33203125" style="3" customWidth="1"/>
    <col min="6662" max="6910" width="8.88671875" style="3"/>
    <col min="6911" max="6911" width="64.109375" style="3" customWidth="1"/>
    <col min="6912" max="6917" width="14.33203125" style="3" customWidth="1"/>
    <col min="6918" max="7166" width="8.88671875" style="3"/>
    <col min="7167" max="7167" width="64.109375" style="3" customWidth="1"/>
    <col min="7168" max="7173" width="14.33203125" style="3" customWidth="1"/>
    <col min="7174" max="7422" width="8.88671875" style="3"/>
    <col min="7423" max="7423" width="64.109375" style="3" customWidth="1"/>
    <col min="7424" max="7429" width="14.33203125" style="3" customWidth="1"/>
    <col min="7430" max="7678" width="8.88671875" style="3"/>
    <col min="7679" max="7679" width="64.109375" style="3" customWidth="1"/>
    <col min="7680" max="7685" width="14.33203125" style="3" customWidth="1"/>
    <col min="7686" max="7934" width="8.88671875" style="3"/>
    <col min="7935" max="7935" width="64.109375" style="3" customWidth="1"/>
    <col min="7936" max="7941" width="14.33203125" style="3" customWidth="1"/>
    <col min="7942" max="8190" width="8.88671875" style="3"/>
    <col min="8191" max="8191" width="64.109375" style="3" customWidth="1"/>
    <col min="8192" max="8197" width="14.33203125" style="3" customWidth="1"/>
    <col min="8198" max="8446" width="8.88671875" style="3"/>
    <col min="8447" max="8447" width="64.109375" style="3" customWidth="1"/>
    <col min="8448" max="8453" width="14.33203125" style="3" customWidth="1"/>
    <col min="8454" max="8702" width="8.88671875" style="3"/>
    <col min="8703" max="8703" width="64.109375" style="3" customWidth="1"/>
    <col min="8704" max="8709" width="14.33203125" style="3" customWidth="1"/>
    <col min="8710" max="8958" width="8.88671875" style="3"/>
    <col min="8959" max="8959" width="64.109375" style="3" customWidth="1"/>
    <col min="8960" max="8965" width="14.33203125" style="3" customWidth="1"/>
    <col min="8966" max="9214" width="8.88671875" style="3"/>
    <col min="9215" max="9215" width="64.109375" style="3" customWidth="1"/>
    <col min="9216" max="9221" width="14.33203125" style="3" customWidth="1"/>
    <col min="9222" max="9470" width="8.88671875" style="3"/>
    <col min="9471" max="9471" width="64.109375" style="3" customWidth="1"/>
    <col min="9472" max="9477" width="14.33203125" style="3" customWidth="1"/>
    <col min="9478" max="9726" width="8.88671875" style="3"/>
    <col min="9727" max="9727" width="64.109375" style="3" customWidth="1"/>
    <col min="9728" max="9733" width="14.33203125" style="3" customWidth="1"/>
    <col min="9734" max="9982" width="8.88671875" style="3"/>
    <col min="9983" max="9983" width="64.109375" style="3" customWidth="1"/>
    <col min="9984" max="9989" width="14.33203125" style="3" customWidth="1"/>
    <col min="9990" max="10238" width="8.88671875" style="3"/>
    <col min="10239" max="10239" width="64.109375" style="3" customWidth="1"/>
    <col min="10240" max="10245" width="14.33203125" style="3" customWidth="1"/>
    <col min="10246" max="10494" width="8.88671875" style="3"/>
    <col min="10495" max="10495" width="64.109375" style="3" customWidth="1"/>
    <col min="10496" max="10501" width="14.33203125" style="3" customWidth="1"/>
    <col min="10502" max="10750" width="8.88671875" style="3"/>
    <col min="10751" max="10751" width="64.109375" style="3" customWidth="1"/>
    <col min="10752" max="10757" width="14.33203125" style="3" customWidth="1"/>
    <col min="10758" max="11006" width="8.88671875" style="3"/>
    <col min="11007" max="11007" width="64.109375" style="3" customWidth="1"/>
    <col min="11008" max="11013" width="14.33203125" style="3" customWidth="1"/>
    <col min="11014" max="11262" width="8.88671875" style="3"/>
    <col min="11263" max="11263" width="64.109375" style="3" customWidth="1"/>
    <col min="11264" max="11269" width="14.33203125" style="3" customWidth="1"/>
    <col min="11270" max="11518" width="8.88671875" style="3"/>
    <col min="11519" max="11519" width="64.109375" style="3" customWidth="1"/>
    <col min="11520" max="11525" width="14.33203125" style="3" customWidth="1"/>
    <col min="11526" max="11774" width="8.88671875" style="3"/>
    <col min="11775" max="11775" width="64.109375" style="3" customWidth="1"/>
    <col min="11776" max="11781" width="14.33203125" style="3" customWidth="1"/>
    <col min="11782" max="12030" width="8.88671875" style="3"/>
    <col min="12031" max="12031" width="64.109375" style="3" customWidth="1"/>
    <col min="12032" max="12037" width="14.33203125" style="3" customWidth="1"/>
    <col min="12038" max="12286" width="8.88671875" style="3"/>
    <col min="12287" max="12287" width="64.109375" style="3" customWidth="1"/>
    <col min="12288" max="12293" width="14.33203125" style="3" customWidth="1"/>
    <col min="12294" max="12542" width="8.88671875" style="3"/>
    <col min="12543" max="12543" width="64.109375" style="3" customWidth="1"/>
    <col min="12544" max="12549" width="14.33203125" style="3" customWidth="1"/>
    <col min="12550" max="12798" width="8.88671875" style="3"/>
    <col min="12799" max="12799" width="64.109375" style="3" customWidth="1"/>
    <col min="12800" max="12805" width="14.33203125" style="3" customWidth="1"/>
    <col min="12806" max="13054" width="8.88671875" style="3"/>
    <col min="13055" max="13055" width="64.109375" style="3" customWidth="1"/>
    <col min="13056" max="13061" width="14.33203125" style="3" customWidth="1"/>
    <col min="13062" max="13310" width="8.88671875" style="3"/>
    <col min="13311" max="13311" width="64.109375" style="3" customWidth="1"/>
    <col min="13312" max="13317" width="14.33203125" style="3" customWidth="1"/>
    <col min="13318" max="13566" width="8.88671875" style="3"/>
    <col min="13567" max="13567" width="64.109375" style="3" customWidth="1"/>
    <col min="13568" max="13573" width="14.33203125" style="3" customWidth="1"/>
    <col min="13574" max="13822" width="8.88671875" style="3"/>
    <col min="13823" max="13823" width="64.109375" style="3" customWidth="1"/>
    <col min="13824" max="13829" width="14.33203125" style="3" customWidth="1"/>
    <col min="13830" max="14078" width="8.88671875" style="3"/>
    <col min="14079" max="14079" width="64.109375" style="3" customWidth="1"/>
    <col min="14080" max="14085" width="14.33203125" style="3" customWidth="1"/>
    <col min="14086" max="14334" width="8.88671875" style="3"/>
    <col min="14335" max="14335" width="64.109375" style="3" customWidth="1"/>
    <col min="14336" max="14341" width="14.33203125" style="3" customWidth="1"/>
    <col min="14342" max="14590" width="8.88671875" style="3"/>
    <col min="14591" max="14591" width="64.109375" style="3" customWidth="1"/>
    <col min="14592" max="14597" width="14.33203125" style="3" customWidth="1"/>
    <col min="14598" max="14846" width="8.88671875" style="3"/>
    <col min="14847" max="14847" width="64.109375" style="3" customWidth="1"/>
    <col min="14848" max="14853" width="14.33203125" style="3" customWidth="1"/>
    <col min="14854" max="15102" width="8.88671875" style="3"/>
    <col min="15103" max="15103" width="64.109375" style="3" customWidth="1"/>
    <col min="15104" max="15109" width="14.33203125" style="3" customWidth="1"/>
    <col min="15110" max="15358" width="8.88671875" style="3"/>
    <col min="15359" max="15359" width="64.109375" style="3" customWidth="1"/>
    <col min="15360" max="15365" width="14.33203125" style="3" customWidth="1"/>
    <col min="15366" max="15614" width="8.88671875" style="3"/>
    <col min="15615" max="15615" width="64.109375" style="3" customWidth="1"/>
    <col min="15616" max="15621" width="14.33203125" style="3" customWidth="1"/>
    <col min="15622" max="15870" width="8.88671875" style="3"/>
    <col min="15871" max="15871" width="64.109375" style="3" customWidth="1"/>
    <col min="15872" max="15877" width="14.33203125" style="3" customWidth="1"/>
    <col min="15878" max="16126" width="8.88671875" style="3"/>
    <col min="16127" max="16127" width="64.109375" style="3" customWidth="1"/>
    <col min="16128" max="16133" width="14.33203125" style="3" customWidth="1"/>
    <col min="16134" max="16382" width="8.88671875" style="3"/>
    <col min="16383" max="16384" width="8.88671875" style="3" customWidth="1"/>
  </cols>
  <sheetData>
    <row r="1" spans="1:7" ht="12.75" customHeight="1" x14ac:dyDescent="0.3">
      <c r="A1" s="114" t="s">
        <v>29</v>
      </c>
    </row>
    <row r="2" spans="1:7" s="83" customFormat="1" ht="16.5" customHeight="1" x14ac:dyDescent="0.45">
      <c r="A2" s="142" t="s">
        <v>49</v>
      </c>
      <c r="B2" s="142"/>
      <c r="C2" s="142"/>
      <c r="D2" s="142"/>
      <c r="E2" s="142"/>
      <c r="F2" s="142"/>
      <c r="G2" s="142"/>
    </row>
    <row r="3" spans="1:7" ht="12.9" customHeight="1" x14ac:dyDescent="0.3">
      <c r="A3" s="143" t="s">
        <v>74</v>
      </c>
      <c r="B3" s="143"/>
      <c r="C3" s="3"/>
      <c r="D3" s="3"/>
      <c r="E3" s="3"/>
      <c r="F3" s="3"/>
      <c r="G3" s="3"/>
    </row>
    <row r="4" spans="1:7" ht="12.9" customHeight="1" x14ac:dyDescent="0.3">
      <c r="A4" s="115" t="s">
        <v>75</v>
      </c>
      <c r="B4" s="144"/>
      <c r="C4" s="145"/>
      <c r="D4" s="3"/>
      <c r="E4" s="3"/>
      <c r="F4" s="3"/>
      <c r="G4" s="3"/>
    </row>
    <row r="5" spans="1:7" ht="12.9" customHeight="1" x14ac:dyDescent="0.3">
      <c r="A5" s="115" t="s">
        <v>76</v>
      </c>
      <c r="B5" s="144"/>
      <c r="C5" s="145"/>
      <c r="D5" s="3"/>
      <c r="E5" s="3"/>
      <c r="F5" s="3"/>
      <c r="G5" s="3"/>
    </row>
    <row r="6" spans="1:7" ht="6" customHeight="1" x14ac:dyDescent="0.3">
      <c r="A6" s="116"/>
      <c r="B6" s="35"/>
      <c r="C6" s="3"/>
      <c r="D6" s="3"/>
      <c r="E6" s="3"/>
      <c r="F6" s="3"/>
      <c r="G6" s="3"/>
    </row>
    <row r="7" spans="1:7" ht="12" customHeight="1" x14ac:dyDescent="0.3">
      <c r="A7" s="117"/>
      <c r="B7" s="4"/>
      <c r="F7" s="42" t="s">
        <v>0</v>
      </c>
      <c r="G7" s="1"/>
    </row>
    <row r="8" spans="1:7" ht="15" customHeight="1" thickBot="1" x14ac:dyDescent="0.35">
      <c r="A8" s="118" t="s">
        <v>27</v>
      </c>
      <c r="B8" s="13"/>
      <c r="C8" s="14"/>
      <c r="D8" s="14"/>
      <c r="E8" s="14"/>
      <c r="F8" s="14"/>
      <c r="G8" s="15"/>
    </row>
    <row r="9" spans="1:7" s="34" customFormat="1" ht="28.5" customHeight="1" thickBot="1" x14ac:dyDescent="0.35">
      <c r="A9" s="119" t="s">
        <v>44</v>
      </c>
      <c r="B9" s="32" t="s">
        <v>4</v>
      </c>
      <c r="C9" s="33" t="s">
        <v>47</v>
      </c>
      <c r="D9" s="33" t="s">
        <v>45</v>
      </c>
      <c r="E9" s="33" t="s">
        <v>46</v>
      </c>
      <c r="F9" s="33" t="s">
        <v>48</v>
      </c>
      <c r="G9" s="94" t="s">
        <v>62</v>
      </c>
    </row>
    <row r="10" spans="1:7" s="6" customFormat="1" ht="14.4" customHeight="1" thickBot="1" x14ac:dyDescent="0.35">
      <c r="A10" s="120" t="s">
        <v>6</v>
      </c>
      <c r="B10" s="9" t="s">
        <v>7</v>
      </c>
      <c r="C10" s="45">
        <f>C11+C18+C19+C20</f>
        <v>10134</v>
      </c>
      <c r="D10" s="45">
        <f>D11+D18+D19+D20</f>
        <v>10491</v>
      </c>
      <c r="E10" s="45">
        <f>E11+E18+E19+E20</f>
        <v>3936</v>
      </c>
      <c r="F10" s="45">
        <f>F11+F18+F19+F20</f>
        <v>8854</v>
      </c>
      <c r="G10" s="95">
        <f t="shared" ref="G10:G61" si="0">IF(D10=0," ",F10/D10*100)</f>
        <v>84.396149080163951</v>
      </c>
    </row>
    <row r="11" spans="1:7" s="2" customFormat="1" ht="12.9" customHeight="1" x14ac:dyDescent="0.3">
      <c r="A11" s="121" t="s">
        <v>2</v>
      </c>
      <c r="B11" s="28" t="s">
        <v>8</v>
      </c>
      <c r="C11" s="36">
        <f>SUM(C12:C16)</f>
        <v>2631</v>
      </c>
      <c r="D11" s="36">
        <f>SUM(D12:D16)</f>
        <v>2847</v>
      </c>
      <c r="E11" s="36">
        <f>SUM(E12:E16)</f>
        <v>252</v>
      </c>
      <c r="F11" s="36">
        <f>SUM(F12:F16)</f>
        <v>2836</v>
      </c>
      <c r="G11" s="96">
        <f t="shared" si="0"/>
        <v>99.613628380751678</v>
      </c>
    </row>
    <row r="12" spans="1:7" s="89" customFormat="1" ht="13.95" customHeight="1" x14ac:dyDescent="0.3">
      <c r="A12" s="64" t="s">
        <v>51</v>
      </c>
      <c r="B12" s="23">
        <v>602</v>
      </c>
      <c r="C12" s="88">
        <v>0</v>
      </c>
      <c r="D12" s="88">
        <v>0</v>
      </c>
      <c r="E12" s="88">
        <v>0</v>
      </c>
      <c r="F12" s="88">
        <v>0</v>
      </c>
      <c r="G12" s="97" t="str">
        <f t="shared" si="0"/>
        <v xml:space="preserve"> </v>
      </c>
    </row>
    <row r="13" spans="1:7" s="89" customFormat="1" ht="13.95" customHeight="1" x14ac:dyDescent="0.3">
      <c r="A13" s="64" t="s">
        <v>50</v>
      </c>
      <c r="B13" s="23">
        <v>603</v>
      </c>
      <c r="C13" s="88">
        <v>0</v>
      </c>
      <c r="D13" s="88">
        <v>0</v>
      </c>
      <c r="E13" s="88">
        <v>0</v>
      </c>
      <c r="F13" s="88">
        <v>0</v>
      </c>
      <c r="G13" s="97" t="str">
        <f t="shared" si="0"/>
        <v xml:space="preserve"> </v>
      </c>
    </row>
    <row r="14" spans="1:7" s="89" customFormat="1" ht="12" customHeight="1" x14ac:dyDescent="0.3">
      <c r="A14" s="64" t="s">
        <v>71</v>
      </c>
      <c r="B14" s="23">
        <v>609</v>
      </c>
      <c r="C14" s="88">
        <v>334</v>
      </c>
      <c r="D14" s="88">
        <v>451</v>
      </c>
      <c r="E14" s="88">
        <v>252</v>
      </c>
      <c r="F14" s="88">
        <v>451</v>
      </c>
      <c r="G14" s="97">
        <f t="shared" si="0"/>
        <v>100</v>
      </c>
    </row>
    <row r="15" spans="1:7" s="89" customFormat="1" ht="12" customHeight="1" x14ac:dyDescent="0.3">
      <c r="A15" s="64" t="s">
        <v>31</v>
      </c>
      <c r="B15" s="23">
        <v>648</v>
      </c>
      <c r="C15" s="88">
        <v>0</v>
      </c>
      <c r="D15" s="88">
        <v>0</v>
      </c>
      <c r="E15" s="88">
        <v>0</v>
      </c>
      <c r="F15" s="88">
        <v>0</v>
      </c>
      <c r="G15" s="97" t="str">
        <f t="shared" si="0"/>
        <v xml:space="preserve"> </v>
      </c>
    </row>
    <row r="16" spans="1:7" s="89" customFormat="1" ht="12" customHeight="1" x14ac:dyDescent="0.3">
      <c r="A16" s="64" t="s">
        <v>32</v>
      </c>
      <c r="B16" s="23">
        <v>649</v>
      </c>
      <c r="C16" s="88">
        <v>2297</v>
      </c>
      <c r="D16" s="88">
        <v>2396</v>
      </c>
      <c r="E16" s="88">
        <v>0</v>
      </c>
      <c r="F16" s="88">
        <v>2385</v>
      </c>
      <c r="G16" s="97">
        <f t="shared" si="0"/>
        <v>99.54090150250417</v>
      </c>
    </row>
    <row r="17" spans="1:7" s="26" customFormat="1" ht="12.75" customHeight="1" x14ac:dyDescent="0.3">
      <c r="A17" s="50" t="s">
        <v>34</v>
      </c>
      <c r="B17" s="46" t="s">
        <v>33</v>
      </c>
      <c r="C17" s="47">
        <v>2296</v>
      </c>
      <c r="D17" s="47">
        <v>2396</v>
      </c>
      <c r="E17" s="47">
        <v>0</v>
      </c>
      <c r="F17" s="47">
        <v>2385</v>
      </c>
      <c r="G17" s="97">
        <f t="shared" si="0"/>
        <v>99.54090150250417</v>
      </c>
    </row>
    <row r="18" spans="1:7" ht="14.25" customHeight="1" x14ac:dyDescent="0.3">
      <c r="A18" s="122" t="s">
        <v>9</v>
      </c>
      <c r="B18" s="56" t="s">
        <v>10</v>
      </c>
      <c r="C18" s="57">
        <v>0</v>
      </c>
      <c r="D18" s="57">
        <v>0</v>
      </c>
      <c r="E18" s="57">
        <v>0</v>
      </c>
      <c r="F18" s="57">
        <v>0</v>
      </c>
      <c r="G18" s="98" t="str">
        <f t="shared" si="0"/>
        <v xml:space="preserve"> </v>
      </c>
    </row>
    <row r="19" spans="1:7" s="30" customFormat="1" ht="15" customHeight="1" x14ac:dyDescent="0.3">
      <c r="A19" s="141" t="s">
        <v>5</v>
      </c>
      <c r="B19" s="48" t="s">
        <v>3</v>
      </c>
      <c r="C19" s="49">
        <v>147</v>
      </c>
      <c r="D19" s="49">
        <v>194</v>
      </c>
      <c r="E19" s="49">
        <v>97</v>
      </c>
      <c r="F19" s="49">
        <v>194</v>
      </c>
      <c r="G19" s="99">
        <f t="shared" si="0"/>
        <v>100</v>
      </c>
    </row>
    <row r="20" spans="1:7" s="2" customFormat="1" ht="12.9" customHeight="1" x14ac:dyDescent="0.3">
      <c r="A20" s="123" t="s">
        <v>11</v>
      </c>
      <c r="B20" s="43" t="s">
        <v>12</v>
      </c>
      <c r="C20" s="44">
        <f>C21+C25+C26</f>
        <v>7356</v>
      </c>
      <c r="D20" s="44">
        <f>D21+D25+D26</f>
        <v>7450</v>
      </c>
      <c r="E20" s="44">
        <f>E21+E25+E26</f>
        <v>3587</v>
      </c>
      <c r="F20" s="44">
        <f>F21+F25+F26</f>
        <v>5824</v>
      </c>
      <c r="G20" s="100">
        <f t="shared" si="0"/>
        <v>78.174496644295303</v>
      </c>
    </row>
    <row r="21" spans="1:7" s="27" customFormat="1" ht="13.5" customHeight="1" x14ac:dyDescent="0.3">
      <c r="A21" s="124" t="s">
        <v>52</v>
      </c>
      <c r="B21" s="29"/>
      <c r="C21" s="37">
        <f>SUM(C22:C24)</f>
        <v>824</v>
      </c>
      <c r="D21" s="37">
        <f>SUM(D22:D24)</f>
        <v>1050</v>
      </c>
      <c r="E21" s="37">
        <v>400</v>
      </c>
      <c r="F21" s="37">
        <f>SUM(F22:F24)</f>
        <v>1824</v>
      </c>
      <c r="G21" s="97">
        <f t="shared" si="0"/>
        <v>173.71428571428572</v>
      </c>
    </row>
    <row r="22" spans="1:7" s="85" customFormat="1" ht="13.5" customHeight="1" x14ac:dyDescent="0.3">
      <c r="A22" s="125" t="s">
        <v>53</v>
      </c>
      <c r="B22" s="84"/>
      <c r="C22" s="86">
        <v>824</v>
      </c>
      <c r="D22" s="86">
        <v>1050</v>
      </c>
      <c r="E22" s="86">
        <v>0</v>
      </c>
      <c r="F22" s="86">
        <v>818</v>
      </c>
      <c r="G22" s="97">
        <f t="shared" si="0"/>
        <v>77.904761904761912</v>
      </c>
    </row>
    <row r="23" spans="1:7" s="85" customFormat="1" ht="13.5" customHeight="1" x14ac:dyDescent="0.3">
      <c r="A23" s="126" t="s">
        <v>54</v>
      </c>
      <c r="B23" s="91"/>
      <c r="C23" s="92">
        <v>0</v>
      </c>
      <c r="D23" s="92">
        <v>0</v>
      </c>
      <c r="E23" s="92">
        <v>0</v>
      </c>
      <c r="F23" s="92">
        <v>922</v>
      </c>
      <c r="G23" s="97" t="str">
        <f t="shared" si="0"/>
        <v xml:space="preserve"> </v>
      </c>
    </row>
    <row r="24" spans="1:7" s="85" customFormat="1" ht="13.5" customHeight="1" x14ac:dyDescent="0.3">
      <c r="A24" s="126" t="s">
        <v>55</v>
      </c>
      <c r="B24" s="91"/>
      <c r="C24" s="92">
        <v>0</v>
      </c>
      <c r="D24" s="92">
        <v>0</v>
      </c>
      <c r="E24" s="92">
        <v>0</v>
      </c>
      <c r="F24" s="92">
        <v>84</v>
      </c>
      <c r="G24" s="97" t="str">
        <f t="shared" si="0"/>
        <v xml:space="preserve"> </v>
      </c>
    </row>
    <row r="25" spans="1:7" s="79" customFormat="1" ht="13.5" customHeight="1" x14ac:dyDescent="0.3">
      <c r="A25" s="77" t="s">
        <v>35</v>
      </c>
      <c r="B25" s="78"/>
      <c r="C25" s="71">
        <v>0</v>
      </c>
      <c r="D25" s="71">
        <v>0</v>
      </c>
      <c r="E25" s="71">
        <v>0</v>
      </c>
      <c r="F25" s="71">
        <v>0</v>
      </c>
      <c r="G25" s="97" t="str">
        <f t="shared" si="0"/>
        <v xml:space="preserve"> </v>
      </c>
    </row>
    <row r="26" spans="1:7" s="82" customFormat="1" ht="15" customHeight="1" thickBot="1" x14ac:dyDescent="0.35">
      <c r="A26" s="140" t="s">
        <v>72</v>
      </c>
      <c r="B26" s="80"/>
      <c r="C26" s="81">
        <v>6532</v>
      </c>
      <c r="D26" s="81">
        <v>6400</v>
      </c>
      <c r="E26" s="81">
        <v>3187</v>
      </c>
      <c r="F26" s="81">
        <v>4000</v>
      </c>
      <c r="G26" s="101">
        <f t="shared" si="0"/>
        <v>62.5</v>
      </c>
    </row>
    <row r="27" spans="1:7" s="8" customFormat="1" ht="6" customHeight="1" thickBot="1" x14ac:dyDescent="0.35">
      <c r="A27" s="127"/>
      <c r="B27" s="102"/>
      <c r="C27" s="103"/>
      <c r="D27" s="103"/>
      <c r="E27" s="103"/>
      <c r="F27" s="103"/>
      <c r="G27" s="104" t="str">
        <f t="shared" si="0"/>
        <v xml:space="preserve"> </v>
      </c>
    </row>
    <row r="28" spans="1:7" s="6" customFormat="1" ht="14.4" customHeight="1" thickBot="1" x14ac:dyDescent="0.35">
      <c r="A28" s="120" t="s">
        <v>13</v>
      </c>
      <c r="B28" s="9" t="s">
        <v>26</v>
      </c>
      <c r="C28" s="45">
        <f>SUM(C29+C30+C35+C36+C37+C38+C39+C43+C44+C45+C47+C48+C49+C53+C54+C55)</f>
        <v>9948</v>
      </c>
      <c r="D28" s="45">
        <f>SUM(D29+D30+D35+D36+D37+D38+D39+D43+D44+D45+D47+D48+D49+D53+D54+D55)</f>
        <v>10442</v>
      </c>
      <c r="E28" s="45">
        <f>SUM(E29+E30+E35+E36+E37+E38+E39+E43+E44+E45+E47+E48+E49+E53+E54+E55)</f>
        <v>4965</v>
      </c>
      <c r="F28" s="45">
        <f>SUM(F29+F30+F35+F36+F37+F38+F39+F43+F44+F45+F47+F48+F49+F53+F54+F55)</f>
        <v>8813</v>
      </c>
      <c r="G28" s="95">
        <f t="shared" si="0"/>
        <v>84.399540317946759</v>
      </c>
    </row>
    <row r="29" spans="1:7" ht="12.9" customHeight="1" x14ac:dyDescent="0.3">
      <c r="A29" s="128" t="s">
        <v>14</v>
      </c>
      <c r="B29" s="54">
        <v>501</v>
      </c>
      <c r="C29" s="55">
        <v>132</v>
      </c>
      <c r="D29" s="55">
        <v>150</v>
      </c>
      <c r="E29" s="55">
        <v>53</v>
      </c>
      <c r="F29" s="55">
        <v>180</v>
      </c>
      <c r="G29" s="105">
        <f t="shared" si="0"/>
        <v>120</v>
      </c>
    </row>
    <row r="30" spans="1:7" ht="12.9" customHeight="1" x14ac:dyDescent="0.3">
      <c r="A30" s="122" t="s">
        <v>15</v>
      </c>
      <c r="B30" s="56">
        <v>502</v>
      </c>
      <c r="C30" s="57">
        <f>SUM(C31:C34)</f>
        <v>150</v>
      </c>
      <c r="D30" s="57">
        <f>SUM(D31:D34)</f>
        <v>300</v>
      </c>
      <c r="E30" s="57">
        <f>SUM(E31:E34)</f>
        <v>99</v>
      </c>
      <c r="F30" s="57">
        <f>SUM(F31:F34)</f>
        <v>170</v>
      </c>
      <c r="G30" s="106">
        <f t="shared" si="0"/>
        <v>56.666666666666664</v>
      </c>
    </row>
    <row r="31" spans="1:7" s="22" customFormat="1" ht="12" customHeight="1" x14ac:dyDescent="0.3">
      <c r="A31" s="129" t="s">
        <v>40</v>
      </c>
      <c r="B31" s="23" t="s">
        <v>58</v>
      </c>
      <c r="C31" s="63">
        <v>65</v>
      </c>
      <c r="D31" s="63">
        <v>110</v>
      </c>
      <c r="E31" s="63">
        <v>23</v>
      </c>
      <c r="F31" s="63">
        <v>70</v>
      </c>
      <c r="G31" s="97">
        <f t="shared" si="0"/>
        <v>63.636363636363633</v>
      </c>
    </row>
    <row r="32" spans="1:7" s="22" customFormat="1" ht="12" customHeight="1" x14ac:dyDescent="0.3">
      <c r="A32" s="129" t="s">
        <v>16</v>
      </c>
      <c r="B32" s="23" t="s">
        <v>59</v>
      </c>
      <c r="C32" s="63">
        <v>43</v>
      </c>
      <c r="D32" s="63">
        <v>60</v>
      </c>
      <c r="E32" s="63">
        <v>26</v>
      </c>
      <c r="F32" s="63">
        <v>50</v>
      </c>
      <c r="G32" s="97">
        <f t="shared" si="0"/>
        <v>83.333333333333343</v>
      </c>
    </row>
    <row r="33" spans="1:7" s="22" customFormat="1" ht="12" customHeight="1" x14ac:dyDescent="0.3">
      <c r="A33" s="129" t="s">
        <v>17</v>
      </c>
      <c r="B33" s="23" t="s">
        <v>60</v>
      </c>
      <c r="C33" s="63">
        <v>42</v>
      </c>
      <c r="D33" s="63">
        <v>130</v>
      </c>
      <c r="E33" s="63">
        <v>50</v>
      </c>
      <c r="F33" s="63">
        <v>50</v>
      </c>
      <c r="G33" s="97">
        <f t="shared" si="0"/>
        <v>38.461538461538467</v>
      </c>
    </row>
    <row r="34" spans="1:7" s="22" customFormat="1" ht="12" customHeight="1" x14ac:dyDescent="0.3">
      <c r="A34" s="129" t="s">
        <v>30</v>
      </c>
      <c r="B34" s="23" t="s">
        <v>61</v>
      </c>
      <c r="C34" s="63">
        <v>0</v>
      </c>
      <c r="D34" s="63">
        <v>0</v>
      </c>
      <c r="E34" s="63">
        <v>0</v>
      </c>
      <c r="F34" s="63">
        <v>0</v>
      </c>
      <c r="G34" s="97" t="str">
        <f t="shared" si="0"/>
        <v xml:space="preserve"> </v>
      </c>
    </row>
    <row r="35" spans="1:7" ht="12.9" customHeight="1" x14ac:dyDescent="0.3">
      <c r="A35" s="122" t="s">
        <v>18</v>
      </c>
      <c r="B35" s="56">
        <v>511</v>
      </c>
      <c r="C35" s="57">
        <v>24</v>
      </c>
      <c r="D35" s="57">
        <v>280</v>
      </c>
      <c r="E35" s="57">
        <v>4</v>
      </c>
      <c r="F35" s="57">
        <v>50</v>
      </c>
      <c r="G35" s="106">
        <f t="shared" si="0"/>
        <v>17.857142857142858</v>
      </c>
    </row>
    <row r="36" spans="1:7" ht="12.9" customHeight="1" x14ac:dyDescent="0.3">
      <c r="A36" s="122" t="s">
        <v>19</v>
      </c>
      <c r="B36" s="56">
        <v>512</v>
      </c>
      <c r="C36" s="57">
        <v>5</v>
      </c>
      <c r="D36" s="57">
        <v>1</v>
      </c>
      <c r="E36" s="57">
        <v>6</v>
      </c>
      <c r="F36" s="57">
        <v>10</v>
      </c>
      <c r="G36" s="106">
        <f t="shared" si="0"/>
        <v>1000</v>
      </c>
    </row>
    <row r="37" spans="1:7" ht="12.9" customHeight="1" x14ac:dyDescent="0.3">
      <c r="A37" s="130" t="s">
        <v>20</v>
      </c>
      <c r="B37" s="58" t="s">
        <v>21</v>
      </c>
      <c r="C37" s="57">
        <v>0</v>
      </c>
      <c r="D37" s="57">
        <v>0</v>
      </c>
      <c r="E37" s="57">
        <v>0</v>
      </c>
      <c r="F37" s="57">
        <v>0</v>
      </c>
      <c r="G37" s="106" t="str">
        <f t="shared" si="0"/>
        <v xml:space="preserve"> </v>
      </c>
    </row>
    <row r="38" spans="1:7" ht="12.9" customHeight="1" x14ac:dyDescent="0.3">
      <c r="A38" s="122" t="s">
        <v>22</v>
      </c>
      <c r="B38" s="56">
        <v>518</v>
      </c>
      <c r="C38" s="57">
        <v>469</v>
      </c>
      <c r="D38" s="57">
        <v>630</v>
      </c>
      <c r="E38" s="57">
        <v>290</v>
      </c>
      <c r="F38" s="57">
        <v>700</v>
      </c>
      <c r="G38" s="106">
        <f t="shared" si="0"/>
        <v>111.11111111111111</v>
      </c>
    </row>
    <row r="39" spans="1:7" ht="12.9" customHeight="1" x14ac:dyDescent="0.3">
      <c r="A39" s="131" t="s">
        <v>64</v>
      </c>
      <c r="B39" s="56" t="s">
        <v>63</v>
      </c>
      <c r="C39" s="90">
        <v>47</v>
      </c>
      <c r="D39" s="90">
        <v>11</v>
      </c>
      <c r="E39" s="90">
        <v>6</v>
      </c>
      <c r="F39" s="90">
        <f>SUM(F40:F42)</f>
        <v>1006</v>
      </c>
      <c r="G39" s="106">
        <f t="shared" si="0"/>
        <v>9145.454545454546</v>
      </c>
    </row>
    <row r="40" spans="1:7" ht="12.9" customHeight="1" x14ac:dyDescent="0.3">
      <c r="A40" s="132" t="s">
        <v>56</v>
      </c>
      <c r="B40" s="87"/>
      <c r="C40" s="86">
        <v>0</v>
      </c>
      <c r="D40" s="86">
        <v>0</v>
      </c>
      <c r="E40" s="86">
        <v>0</v>
      </c>
      <c r="F40" s="86">
        <v>0</v>
      </c>
      <c r="G40" s="97" t="str">
        <f t="shared" si="0"/>
        <v xml:space="preserve"> </v>
      </c>
    </row>
    <row r="41" spans="1:7" ht="12.9" customHeight="1" x14ac:dyDescent="0.3">
      <c r="A41" s="133" t="s">
        <v>54</v>
      </c>
      <c r="B41" s="93"/>
      <c r="C41" s="92">
        <v>0</v>
      </c>
      <c r="D41" s="92">
        <v>0</v>
      </c>
      <c r="E41" s="92">
        <v>0</v>
      </c>
      <c r="F41" s="92">
        <v>922</v>
      </c>
      <c r="G41" s="97" t="str">
        <f t="shared" si="0"/>
        <v xml:space="preserve"> </v>
      </c>
    </row>
    <row r="42" spans="1:7" ht="12.9" customHeight="1" x14ac:dyDescent="0.3">
      <c r="A42" s="133" t="s">
        <v>55</v>
      </c>
      <c r="B42" s="93"/>
      <c r="C42" s="92">
        <v>0</v>
      </c>
      <c r="D42" s="92">
        <v>0</v>
      </c>
      <c r="E42" s="92">
        <v>0</v>
      </c>
      <c r="F42" s="92">
        <v>84</v>
      </c>
      <c r="G42" s="97" t="str">
        <f t="shared" si="0"/>
        <v xml:space="preserve"> </v>
      </c>
    </row>
    <row r="43" spans="1:7" ht="13.5" customHeight="1" x14ac:dyDescent="0.3">
      <c r="A43" s="122" t="s">
        <v>73</v>
      </c>
      <c r="B43" s="56">
        <v>525</v>
      </c>
      <c r="C43" s="57">
        <v>0</v>
      </c>
      <c r="D43" s="57">
        <v>0</v>
      </c>
      <c r="E43" s="57">
        <v>0</v>
      </c>
      <c r="F43" s="57">
        <v>21</v>
      </c>
      <c r="G43" s="106" t="str">
        <f t="shared" si="0"/>
        <v xml:space="preserve"> </v>
      </c>
    </row>
    <row r="44" spans="1:7" ht="26.25" customHeight="1" x14ac:dyDescent="0.3">
      <c r="A44" s="122" t="s">
        <v>67</v>
      </c>
      <c r="B44" s="56">
        <v>527</v>
      </c>
      <c r="C44" s="57">
        <v>8</v>
      </c>
      <c r="D44" s="57">
        <v>30</v>
      </c>
      <c r="E44" s="57">
        <v>1</v>
      </c>
      <c r="F44" s="57">
        <v>30</v>
      </c>
      <c r="G44" s="106">
        <f t="shared" si="0"/>
        <v>100</v>
      </c>
    </row>
    <row r="45" spans="1:7" ht="16.5" customHeight="1" x14ac:dyDescent="0.3">
      <c r="A45" s="122" t="s">
        <v>66</v>
      </c>
      <c r="B45" s="56">
        <v>528</v>
      </c>
      <c r="C45" s="57">
        <v>6</v>
      </c>
      <c r="D45" s="57">
        <v>6</v>
      </c>
      <c r="E45" s="57">
        <v>4</v>
      </c>
      <c r="F45" s="57">
        <v>6</v>
      </c>
      <c r="G45" s="106">
        <f t="shared" ref="G45" si="1">IF(D45=0," ",F45/D45*100)</f>
        <v>100</v>
      </c>
    </row>
    <row r="46" spans="1:7" ht="12.9" customHeight="1" x14ac:dyDescent="0.3">
      <c r="A46" s="64" t="s">
        <v>68</v>
      </c>
      <c r="B46" s="23" t="s">
        <v>65</v>
      </c>
      <c r="C46" s="63">
        <v>6</v>
      </c>
      <c r="D46" s="63">
        <v>6</v>
      </c>
      <c r="E46" s="63">
        <v>4</v>
      </c>
      <c r="F46" s="63">
        <v>6</v>
      </c>
      <c r="G46" s="97">
        <f t="shared" ref="G46" si="2">IF(D46=0," ",F46/D46*100)</f>
        <v>100</v>
      </c>
    </row>
    <row r="47" spans="1:7" ht="12.9" customHeight="1" x14ac:dyDescent="0.3">
      <c r="A47" s="122" t="s">
        <v>70</v>
      </c>
      <c r="B47" s="56" t="s">
        <v>69</v>
      </c>
      <c r="C47" s="57">
        <v>0</v>
      </c>
      <c r="D47" s="57">
        <v>0</v>
      </c>
      <c r="E47" s="57">
        <v>0</v>
      </c>
      <c r="F47" s="57">
        <v>0</v>
      </c>
      <c r="G47" s="106" t="str">
        <f t="shared" si="0"/>
        <v xml:space="preserve"> </v>
      </c>
    </row>
    <row r="48" spans="1:7" ht="12.9" customHeight="1" x14ac:dyDescent="0.3">
      <c r="A48" s="122" t="s">
        <v>23</v>
      </c>
      <c r="B48" s="56">
        <v>549</v>
      </c>
      <c r="C48" s="57">
        <v>4</v>
      </c>
      <c r="D48" s="57">
        <v>4</v>
      </c>
      <c r="E48" s="57">
        <v>4</v>
      </c>
      <c r="F48" s="57">
        <v>4</v>
      </c>
      <c r="G48" s="106">
        <f t="shared" si="0"/>
        <v>100</v>
      </c>
    </row>
    <row r="49" spans="1:7" ht="12.9" customHeight="1" x14ac:dyDescent="0.3">
      <c r="A49" s="122" t="s">
        <v>24</v>
      </c>
      <c r="B49" s="56">
        <v>551</v>
      </c>
      <c r="C49" s="59">
        <f>SUM(C50:C52)</f>
        <v>2403</v>
      </c>
      <c r="D49" s="59">
        <f>SUM(D50:D52)</f>
        <v>2408</v>
      </c>
      <c r="E49" s="59">
        <f>SUM(E50:E52)</f>
        <v>1197</v>
      </c>
      <c r="F49" s="59">
        <f>SUM(F50:F52)</f>
        <v>2393</v>
      </c>
      <c r="G49" s="107">
        <f t="shared" si="0"/>
        <v>99.377076411960132</v>
      </c>
    </row>
    <row r="50" spans="1:7" s="66" customFormat="1" ht="13.5" customHeight="1" x14ac:dyDescent="0.3">
      <c r="A50" s="64" t="s">
        <v>41</v>
      </c>
      <c r="B50" s="23">
        <v>551</v>
      </c>
      <c r="C50" s="65">
        <v>12</v>
      </c>
      <c r="D50" s="65">
        <v>12</v>
      </c>
      <c r="E50" s="65">
        <v>5</v>
      </c>
      <c r="F50" s="65">
        <v>8</v>
      </c>
      <c r="G50" s="97">
        <f t="shared" si="0"/>
        <v>66.666666666666657</v>
      </c>
    </row>
    <row r="51" spans="1:7" s="26" customFormat="1" ht="13.2" customHeight="1" x14ac:dyDescent="0.3">
      <c r="A51" s="67" t="s">
        <v>42</v>
      </c>
      <c r="B51" s="46">
        <v>551</v>
      </c>
      <c r="C51" s="68">
        <v>2391</v>
      </c>
      <c r="D51" s="68">
        <v>2396</v>
      </c>
      <c r="E51" s="68">
        <v>1192</v>
      </c>
      <c r="F51" s="68">
        <v>2385</v>
      </c>
      <c r="G51" s="97">
        <f t="shared" si="0"/>
        <v>99.54090150250417</v>
      </c>
    </row>
    <row r="52" spans="1:7" s="72" customFormat="1" ht="13.5" customHeight="1" x14ac:dyDescent="0.3">
      <c r="A52" s="69" t="s">
        <v>28</v>
      </c>
      <c r="B52" s="70">
        <v>551</v>
      </c>
      <c r="C52" s="71">
        <v>0</v>
      </c>
      <c r="D52" s="71">
        <v>0</v>
      </c>
      <c r="E52" s="71">
        <v>0</v>
      </c>
      <c r="F52" s="71">
        <v>0</v>
      </c>
      <c r="G52" s="97" t="str">
        <f t="shared" si="0"/>
        <v xml:space="preserve"> </v>
      </c>
    </row>
    <row r="53" spans="1:7" ht="15" customHeight="1" x14ac:dyDescent="0.3">
      <c r="A53" s="122" t="s">
        <v>25</v>
      </c>
      <c r="B53" s="56">
        <v>558</v>
      </c>
      <c r="C53" s="57">
        <v>57</v>
      </c>
      <c r="D53" s="57">
        <v>77</v>
      </c>
      <c r="E53" s="57">
        <v>43</v>
      </c>
      <c r="F53" s="57">
        <v>90</v>
      </c>
      <c r="G53" s="106">
        <f t="shared" si="0"/>
        <v>116.88311688311688</v>
      </c>
    </row>
    <row r="54" spans="1:7" s="30" customFormat="1" ht="15" customHeight="1" x14ac:dyDescent="0.3">
      <c r="A54" s="141" t="s">
        <v>36</v>
      </c>
      <c r="B54" s="51" t="s">
        <v>26</v>
      </c>
      <c r="C54" s="49">
        <v>111</v>
      </c>
      <c r="D54" s="49">
        <v>145</v>
      </c>
      <c r="E54" s="49">
        <v>71</v>
      </c>
      <c r="F54" s="49">
        <v>153</v>
      </c>
      <c r="G54" s="99">
        <f t="shared" si="0"/>
        <v>105.51724137931035</v>
      </c>
    </row>
    <row r="55" spans="1:7" s="41" customFormat="1" ht="15" customHeight="1" x14ac:dyDescent="0.3">
      <c r="A55" s="60" t="s">
        <v>39</v>
      </c>
      <c r="B55" s="61" t="s">
        <v>26</v>
      </c>
      <c r="C55" s="62">
        <v>6532</v>
      </c>
      <c r="D55" s="62">
        <v>6400</v>
      </c>
      <c r="E55" s="62">
        <v>3187</v>
      </c>
      <c r="F55" s="62">
        <v>4000</v>
      </c>
      <c r="G55" s="108">
        <f t="shared" si="0"/>
        <v>62.5</v>
      </c>
    </row>
    <row r="56" spans="1:7" s="20" customFormat="1" ht="4.5" customHeight="1" x14ac:dyDescent="0.3">
      <c r="A56" s="134"/>
      <c r="B56" s="52"/>
      <c r="C56" s="53"/>
      <c r="D56" s="53"/>
      <c r="E56" s="53"/>
      <c r="F56" s="53"/>
      <c r="G56" s="109"/>
    </row>
    <row r="57" spans="1:7" s="19" customFormat="1" ht="12.9" customHeight="1" thickBot="1" x14ac:dyDescent="0.3">
      <c r="A57" s="24" t="s">
        <v>37</v>
      </c>
      <c r="B57" s="25"/>
      <c r="C57" s="38">
        <f>C26-C55</f>
        <v>0</v>
      </c>
      <c r="D57" s="38">
        <f>D26-D55</f>
        <v>0</v>
      </c>
      <c r="E57" s="38">
        <f>E26-E55</f>
        <v>0</v>
      </c>
      <c r="F57" s="38">
        <f>F26-F55</f>
        <v>0</v>
      </c>
      <c r="G57" s="110" t="str">
        <f t="shared" ref="G57" si="3">IF(D57=0," ",F57/D57*100)</f>
        <v xml:space="preserve"> </v>
      </c>
    </row>
    <row r="58" spans="1:7" s="8" customFormat="1" ht="6" customHeight="1" thickBot="1" x14ac:dyDescent="0.35">
      <c r="A58" s="135"/>
      <c r="B58" s="7"/>
      <c r="C58" s="39"/>
      <c r="D58" s="39"/>
      <c r="E58" s="39"/>
      <c r="F58" s="39"/>
      <c r="G58" s="21" t="str">
        <f t="shared" si="0"/>
        <v xml:space="preserve"> </v>
      </c>
    </row>
    <row r="59" spans="1:7" ht="13.5" customHeight="1" x14ac:dyDescent="0.3">
      <c r="A59" s="136" t="s">
        <v>38</v>
      </c>
      <c r="B59" s="10"/>
      <c r="C59" s="40">
        <f>C10-C28</f>
        <v>186</v>
      </c>
      <c r="D59" s="40">
        <f>D10-D28</f>
        <v>49</v>
      </c>
      <c r="E59" s="40">
        <f>E10-E28</f>
        <v>-1029</v>
      </c>
      <c r="F59" s="40">
        <f>F10-F28</f>
        <v>41</v>
      </c>
      <c r="G59" s="111">
        <f t="shared" si="0"/>
        <v>83.673469387755105</v>
      </c>
    </row>
    <row r="60" spans="1:7" s="22" customFormat="1" ht="12.9" customHeight="1" x14ac:dyDescent="0.3">
      <c r="A60" s="137" t="s">
        <v>43</v>
      </c>
      <c r="B60" s="73"/>
      <c r="C60" s="74">
        <f>C59-C61</f>
        <v>150</v>
      </c>
      <c r="D60" s="74">
        <f t="shared" ref="D60:F60" si="4">D59-D61</f>
        <v>0</v>
      </c>
      <c r="E60" s="74">
        <f t="shared" si="4"/>
        <v>-1055</v>
      </c>
      <c r="F60" s="74">
        <f t="shared" si="4"/>
        <v>0</v>
      </c>
      <c r="G60" s="112" t="str">
        <f t="shared" si="0"/>
        <v xml:space="preserve"> </v>
      </c>
    </row>
    <row r="61" spans="1:7" s="22" customFormat="1" ht="12.9" customHeight="1" thickBot="1" x14ac:dyDescent="0.35">
      <c r="A61" s="138" t="s">
        <v>57</v>
      </c>
      <c r="B61" s="75"/>
      <c r="C61" s="76">
        <f>C19-C54</f>
        <v>36</v>
      </c>
      <c r="D61" s="76">
        <f>D19-D54</f>
        <v>49</v>
      </c>
      <c r="E61" s="76">
        <f>E19-E54</f>
        <v>26</v>
      </c>
      <c r="F61" s="76">
        <f>F19-F54</f>
        <v>41</v>
      </c>
      <c r="G61" s="113">
        <f t="shared" si="0"/>
        <v>83.673469387755105</v>
      </c>
    </row>
    <row r="62" spans="1:7" s="8" customFormat="1" ht="4.5" customHeight="1" x14ac:dyDescent="0.3">
      <c r="A62" s="139"/>
      <c r="B62" s="16"/>
      <c r="C62" s="17"/>
      <c r="D62" s="17"/>
      <c r="E62" s="17"/>
      <c r="F62" s="17"/>
      <c r="G62" s="18"/>
    </row>
    <row r="63" spans="1:7" s="12" customFormat="1" ht="8.25" customHeight="1" x14ac:dyDescent="0.3">
      <c r="A63" s="152" t="s">
        <v>77</v>
      </c>
      <c r="C63" s="154" t="s">
        <v>78</v>
      </c>
      <c r="D63" s="155"/>
      <c r="E63" s="155"/>
      <c r="F63" s="155"/>
      <c r="G63" s="156"/>
    </row>
    <row r="64" spans="1:7" s="12" customFormat="1" ht="7.5" customHeight="1" x14ac:dyDescent="0.3">
      <c r="A64" s="153"/>
      <c r="B64" s="31"/>
      <c r="C64" s="157"/>
      <c r="D64" s="158"/>
      <c r="E64" s="158"/>
      <c r="F64" s="158"/>
      <c r="G64" s="159"/>
    </row>
    <row r="65" spans="1:7" ht="3.75" customHeight="1" x14ac:dyDescent="0.3"/>
    <row r="66" spans="1:7" s="12" customFormat="1" x14ac:dyDescent="0.3">
      <c r="A66" s="146" t="s">
        <v>1</v>
      </c>
      <c r="B66" s="147"/>
      <c r="C66" s="147"/>
      <c r="D66" s="147"/>
      <c r="E66" s="147"/>
      <c r="F66" s="147"/>
      <c r="G66" s="148"/>
    </row>
    <row r="67" spans="1:7" customFormat="1" ht="2.25" customHeight="1" x14ac:dyDescent="0.3">
      <c r="A67" s="149"/>
      <c r="B67" s="150"/>
      <c r="C67" s="150"/>
      <c r="D67" s="150"/>
      <c r="E67" s="150"/>
      <c r="F67" s="150"/>
      <c r="G67" s="151"/>
    </row>
  </sheetData>
  <mergeCells count="7">
    <mergeCell ref="A66:G67"/>
    <mergeCell ref="A2:G2"/>
    <mergeCell ref="B4:C4"/>
    <mergeCell ref="B5:C5"/>
    <mergeCell ref="A63:A64"/>
    <mergeCell ref="C63:G64"/>
    <mergeCell ref="A3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r:id="rId1"/>
  <ignoredErrors>
    <ignoredError sqref="C30 C49 C11 C21 D11:F13 D30 D37:F37 D34:E34 D40:F40 D49:F49 D18:F18 D20:F20 D47:F47 D15:F15 D42:E42 D41:E41 F39 D21 F21 F30" formulaRange="1"/>
    <ignoredError sqref="B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Schválený_rozpočet_PO</vt:lpstr>
      <vt:lpstr>Schválený_rozpočet_PO!Oblast_tisku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Tomaš Matejov</dc:creator>
  <cp:lastModifiedBy>Mateřská škola Kamenná</cp:lastModifiedBy>
  <cp:lastPrinted>2025-12-02T12:31:34Z</cp:lastPrinted>
  <dcterms:created xsi:type="dcterms:W3CDTF">2016-06-20T11:32:17Z</dcterms:created>
  <dcterms:modified xsi:type="dcterms:W3CDTF">2025-12-15T12:55:02Z</dcterms:modified>
</cp:coreProperties>
</file>